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tandarizacion de papeles\Estandares\Finales 2017\"/>
    </mc:Choice>
  </mc:AlternateContent>
  <bookViews>
    <workbookView xWindow="600" yWindow="108" windowWidth="13992" windowHeight="8196" firstSheet="1" activeTab="1"/>
  </bookViews>
  <sheets>
    <sheet name="Hoja1" sheetId="5" state="hidden" r:id="rId1"/>
    <sheet name="Portada" sheetId="8" r:id="rId2"/>
    <sheet name="Anticipo Minimo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50" i="6" l="1"/>
  <c r="F49" i="6"/>
  <c r="F48" i="6"/>
  <c r="F4" i="6"/>
  <c r="E5" i="6" s="1"/>
  <c r="A1" i="6"/>
  <c r="M18" i="6" l="1"/>
  <c r="E18" i="6" s="1"/>
  <c r="M17" i="6"/>
  <c r="E17" i="6" s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" i="5"/>
  <c r="B3" i="5"/>
  <c r="B4" i="5"/>
  <c r="B5" i="5"/>
  <c r="B6" i="5"/>
  <c r="B7" i="5"/>
  <c r="B8" i="5"/>
  <c r="B1" i="5"/>
  <c r="F85" i="6" l="1"/>
  <c r="E11" i="6" s="1"/>
  <c r="F11" i="6" s="1"/>
  <c r="F44" i="6" l="1"/>
  <c r="E10" i="6" s="1"/>
  <c r="F10" i="6" s="1"/>
  <c r="F33" i="6" l="1"/>
  <c r="E9" i="6" s="1"/>
  <c r="F9" i="6" s="1"/>
  <c r="F47" i="6" l="1"/>
  <c r="F51" i="6" s="1"/>
  <c r="E12" i="6" s="1"/>
  <c r="F12" i="6" s="1"/>
  <c r="F13" i="6" s="1"/>
  <c r="F18" i="6" l="1"/>
  <c r="F17" i="6"/>
  <c r="F19" i="6" l="1"/>
  <c r="F21" i="6" s="1"/>
</calcChain>
</file>

<file path=xl/comments1.xml><?xml version="1.0" encoding="utf-8"?>
<comments xmlns="http://schemas.openxmlformats.org/spreadsheetml/2006/main">
  <authors>
    <author>Rocio Martinez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m) (Agregado por la Disposición reformatoria se</t>
        </r>
        <r>
          <rPr>
            <sz val="9"/>
            <color indexed="81"/>
            <rFont val="Tahoma"/>
            <family val="2"/>
          </rPr>
          <t>gunda, num. 2.10, de la Ley s/n, R.O. 351-S, 29-XII-2010; y, sustituido por el num. 3 del Art. 22 de la Ley s/n, R.O. 405-S, 29-XII-2014).- Para efecto del cálculo del anticipo del impuesto a la renta, se excluirá de los rubros correspondientes a activos, costos y gastos deducibles de impuesto a la renta y patrimonio, cuando corresponda; los montos referidos a gastos incrementales por generación de nuevo empleo o mejora de la masa salarial, así como la adquisición de nuevos activos destinados a la mejora de la productividad e innovación tecnológica, y en general aquellas inversiones nuevas y productivas y gastos efectivamente realizados, relacionados con los beneficios tributarios para el pago del impuesto a la renta que reconoce el Código de la Producción para las nuevas inversiones, en los términos que establezca el Reglamento.</t>
        </r>
      </text>
    </comment>
  </commentList>
</comments>
</file>

<file path=xl/sharedStrings.xml><?xml version="1.0" encoding="utf-8"?>
<sst xmlns="http://schemas.openxmlformats.org/spreadsheetml/2006/main" count="124" uniqueCount="83">
  <si>
    <t>"</t>
  </si>
  <si>
    <t>Calculo de Anticipo del Impuesto a la Renta a pagarse en el 2016</t>
  </si>
  <si>
    <t>Ir a indice</t>
  </si>
  <si>
    <t>RUC:</t>
  </si>
  <si>
    <t>1720968207001</t>
  </si>
  <si>
    <t>Noveno digito del RUC</t>
  </si>
  <si>
    <t>Código</t>
  </si>
  <si>
    <t>Detalle</t>
  </si>
  <si>
    <t>%</t>
  </si>
  <si>
    <t>B. de Cálculo</t>
  </si>
  <si>
    <t>Valor</t>
  </si>
  <si>
    <t xml:space="preserve">Patrimonio Total </t>
  </si>
  <si>
    <t xml:space="preserve">Costos y Gastos Deducibles </t>
  </si>
  <si>
    <t xml:space="preserve">Activo Total menos ctas por cobrar comerciales </t>
  </si>
  <si>
    <t xml:space="preserve">Ingresos Gravables </t>
  </si>
  <si>
    <t>Total anticipo calculado</t>
  </si>
  <si>
    <t>Retenciones en la fuente de impuesto a la renta</t>
  </si>
  <si>
    <t>Anticipo a Pagar primera cuota</t>
  </si>
  <si>
    <t>de julio</t>
  </si>
  <si>
    <t>Anticipo a Pagar segunda cuota</t>
  </si>
  <si>
    <t>de septiembre</t>
  </si>
  <si>
    <t xml:space="preserve">Total de pagos </t>
  </si>
  <si>
    <t>Saldo a liquidarse el próximo año  casillero 873</t>
  </si>
  <si>
    <t>Patrimonio Neto</t>
  </si>
  <si>
    <t>(+)</t>
  </si>
  <si>
    <t>(-) Total Depreciación Acumulada del Ajuste Acumulado por  Revaluaciones y Otros ajustes Negativos Producto de Valoraciones Financieras excluidos del Calculo del Anticipo, para todos los activos (informativo)</t>
  </si>
  <si>
    <t>(-)</t>
  </si>
  <si>
    <t>Total de las  Revaluaciones y Otros ajustes positivos producto de valoraciones financieras excluidos del calculo del anticipo,  para todos los activos (informativo)</t>
  </si>
  <si>
    <t>616 - 623</t>
  </si>
  <si>
    <t>Otros Resultados integrales acumulados (superávit de revaluación acumulado propiedades, planta y equipo - otros)</t>
  </si>
  <si>
    <t>Total Patrimonio</t>
  </si>
  <si>
    <t>Total costos y gastos</t>
  </si>
  <si>
    <t>Participación a trabajadores</t>
  </si>
  <si>
    <t>Gastos no Deducibles locales</t>
  </si>
  <si>
    <t>Gastos no Deducibles del exterior</t>
  </si>
  <si>
    <t>Gastos incurridos para generar ingresos exentos y Gastos atribuidos a ingresos no objeto de impuesto a la renta</t>
  </si>
  <si>
    <t>participación trabajadores atribuible a ingresos exentos y no objeto de impuesto a la renta</t>
  </si>
  <si>
    <t>costos y Gastos Deducibles incurridos para generar ingresos sujetos a impuesto a la renta único</t>
  </si>
  <si>
    <t>Gastos descritos en el art. 41, numeral 2, literal m) de la lrti</t>
  </si>
  <si>
    <t>Total costos y Gastos Deducibles</t>
  </si>
  <si>
    <t>Total ingresos</t>
  </si>
  <si>
    <t xml:space="preserve">   Dividendos Exentos  y Efectos por método de participación ( valor patrimonial proporcional)</t>
  </si>
  <si>
    <t xml:space="preserve">   Otras Rentas Exentas  e ingresos no objeto de impuesto a la renta</t>
  </si>
  <si>
    <t xml:space="preserve">   Ingresos Sujetos a impuesto a la renta único</t>
  </si>
  <si>
    <t>Total ingresos gravables</t>
  </si>
  <si>
    <t>Total del Activo</t>
  </si>
  <si>
    <t>Deterioro Acumulado del valor de Cuentas y Documentos por Cobrar comerciales por incobrabilidad (provisiones para créditos incobrables)</t>
  </si>
  <si>
    <t>Deterioro Acumulado del valor de otras Cuentas y Documentos por Cobrar por incobrabilidad (provisiones para créditos incobrables)</t>
  </si>
  <si>
    <t>Total Deterioro acumulado del costo de terrenos en los que se desarrollan actividades agropecuarias (informativo)</t>
  </si>
  <si>
    <t>Total Deterioro acumulado del costo de terrenos en los que se desarrollan proyectos inmobiliarios para la vivienda de interés  social (informativo)</t>
  </si>
  <si>
    <t>Total Depreciación acumulada del ajuste acumulado por  revaluaciones y otros ajustes negativos producto de valoraciones financieras excluidos del calculo del anticipo, para todos los activos (informativo)</t>
  </si>
  <si>
    <t>Cuentas y Documentos por Cobrar (comerciales y otros) corrientes no  relacionadas locales y del exterior</t>
  </si>
  <si>
    <t>Cuentas y Documentos por Cobrar comerciales corrientes no  relacionadas del exterior</t>
  </si>
  <si>
    <t>otras Cuentas y Documentos por Cobrar corrientes otras no relacionadas del exterior</t>
  </si>
  <si>
    <t>Cuentas y Documentos por Cobrar (comerciales y otros) no corrientes no  relacionadas locales y del exterior</t>
  </si>
  <si>
    <t>Cuentas y Documentos por Cobrar comerciales no Corrientes no relacionadas locales</t>
  </si>
  <si>
    <t>Cuentas y Documentos por Cobrar comerciales no Corrientes no relacionadas del exterior</t>
  </si>
  <si>
    <t>otras Cuentas y Documentos por Cobrar no Corrientes otras no relacionadas locales</t>
  </si>
  <si>
    <t>otras Cuentas y Documentos por Cobrar no Corrientes otras no relacionadas del exterior</t>
  </si>
  <si>
    <t>Porción Corriente y no Corriente de arrendamientos financieros por Cobrar que se mantenga con partes no relacionadas</t>
  </si>
  <si>
    <t>Porción Corriente de arrendamientos financieros por Cobrar</t>
  </si>
  <si>
    <t>Porción no Corriente de arrendamientos financieros por Cobrar</t>
  </si>
  <si>
    <t>Importe bruto adeudado por los clientes por el trabajo ejecutado en contratos de construcción </t>
  </si>
  <si>
    <t>Total Costo de terrenos en los que se desarrollan actividades agropecuarias (excluyendo sus revaluaciones o reexpresiones) (informativo)</t>
  </si>
  <si>
    <t>Total Costo de terrenos en los que se desarrollan proyectos inmobiliarios para la vivienda de interés social (excluyendo sus revaluaciones o reexpresiones) (informativo)</t>
  </si>
  <si>
    <t>Total de las revaluaciones y otros ajustes positivos producto de valoraciones financieras excluidos del calculo del anticipo,  para todos los Activos (informativo)</t>
  </si>
  <si>
    <t>Activos por Impuestos Corrientes y el total de Activos por Impuestos diferidos</t>
  </si>
  <si>
    <t>Activos por Impuestos Corrientes Crédito tributario a favor del sujeto pasivo (ISD)</t>
  </si>
  <si>
    <t>Activos por Impuestos Corrientes Crédito tributario a favor del sujeto pasivo (IVA)</t>
  </si>
  <si>
    <t>Activos por Impuestos Corrientes Crédito tributario a favor del sujeto pasivo (Impuesto a la Renta) </t>
  </si>
  <si>
    <t>Activos por Impuestos Corrientes otros</t>
  </si>
  <si>
    <t>Activos por Impuestos Diferidos por diferencias temporarias</t>
  </si>
  <si>
    <t>Activos por Impuestos Diferidos por pérdidas tributarias sujetas a amortización en periodos siguientes</t>
  </si>
  <si>
    <t>Activos por Impuestos Diferidos por Créditos fiscales no utilizados Crédito tributario a favor del sujeto pasivo (isd)</t>
  </si>
  <si>
    <t>Activos por Impuestos Diferidos por Créditos fiscales no utilizados Crédito tributario a favor del sujeto pasivo (Impuesto a la renta) </t>
  </si>
  <si>
    <t>Activos por Impuestos Diferidos por Créditos fiscales no utilizados otros</t>
  </si>
  <si>
    <t>Activo total</t>
  </si>
  <si>
    <t>EJERCICIO FISCAL 2017</t>
  </si>
  <si>
    <t xml:space="preserve">PREPARADO POR: EDGAR OLEAS </t>
  </si>
  <si>
    <t>SI USTED REQUIERE ALGO ADICIONAL PUEDE COMUNICARSE CON NOSOTROS AL 026017934 O</t>
  </si>
  <si>
    <t xml:space="preserve"> AL CELULAR 0998708353 CON EDGAR PEREZ</t>
  </si>
  <si>
    <t>eperez@mach.com.ec</t>
  </si>
  <si>
    <t xml:space="preserve">CÁLCULO ANTICIPO MÍNIMO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</si>
</sst>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0.0%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color rgb="FF0000FF"/>
      <name val="Arial"/>
      <family val="2"/>
    </font>
    <font>
      <b/>
      <sz val="10"/>
      <color rgb="FF0000FF"/>
      <name val="Arial"/>
      <family val="2"/>
    </font>
    <font>
      <sz val="8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24"/>
      <name val="Eni 1"/>
    </font>
    <font>
      <sz val="10"/>
      <name val="Franklin Gothic Medium"/>
      <family val="2"/>
    </font>
    <font>
      <sz val="20"/>
      <name val="Franklin Gothic Medium"/>
      <family val="2"/>
    </font>
    <font>
      <sz val="22"/>
      <name val="Franklin Gothic Medium"/>
      <family val="2"/>
    </font>
    <font>
      <b/>
      <sz val="20"/>
      <name val="Franklin Gothic Medium"/>
      <family val="2"/>
    </font>
    <font>
      <sz val="26"/>
      <name val="Arial"/>
      <family val="2"/>
    </font>
    <font>
      <sz val="26"/>
      <name val="Franklin Gothic Medium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37" fontId="5" fillId="0" borderId="0" xfId="3" applyNumberFormat="1" applyFont="1" applyProtection="1"/>
    <xf numFmtId="37" fontId="5" fillId="0" borderId="0" xfId="3" applyNumberFormat="1" applyFont="1" applyAlignment="1" applyProtection="1">
      <alignment horizontal="center" vertical="center"/>
    </xf>
    <xf numFmtId="0" fontId="1" fillId="0" borderId="0" xfId="3" applyProtection="1"/>
    <xf numFmtId="0" fontId="1" fillId="0" borderId="0" xfId="3" applyAlignment="1" applyProtection="1">
      <alignment horizontal="center" vertical="center"/>
    </xf>
    <xf numFmtId="15" fontId="1" fillId="0" borderId="0" xfId="3" applyNumberFormat="1" applyProtection="1"/>
    <xf numFmtId="0" fontId="6" fillId="0" borderId="0" xfId="3" applyFont="1" applyAlignment="1" applyProtection="1">
      <alignment horizontal="center"/>
    </xf>
    <xf numFmtId="164" fontId="1" fillId="0" borderId="0" xfId="3" applyNumberFormat="1" applyProtection="1"/>
    <xf numFmtId="0" fontId="2" fillId="0" borderId="0" xfId="3" applyFont="1" applyAlignment="1" applyProtection="1">
      <alignment horizontal="right"/>
    </xf>
    <xf numFmtId="49" fontId="1" fillId="2" borderId="0" xfId="3" quotePrefix="1" applyNumberFormat="1" applyFill="1" applyProtection="1">
      <protection locked="0"/>
    </xf>
    <xf numFmtId="38" fontId="3" fillId="0" borderId="0" xfId="3" applyNumberFormat="1" applyFont="1" applyBorder="1" applyAlignment="1" applyProtection="1">
      <alignment horizontal="right"/>
    </xf>
    <xf numFmtId="38" fontId="1" fillId="0" borderId="0" xfId="3" applyNumberFormat="1" applyFill="1" applyBorder="1" applyProtection="1"/>
    <xf numFmtId="0" fontId="3" fillId="0" borderId="0" xfId="3" applyFont="1" applyProtection="1"/>
    <xf numFmtId="0" fontId="1" fillId="0" borderId="0" xfId="3" applyBorder="1" applyProtection="1"/>
    <xf numFmtId="0" fontId="2" fillId="0" borderId="0" xfId="3" applyFont="1" applyAlignment="1" applyProtection="1">
      <alignment horizontal="center"/>
    </xf>
    <xf numFmtId="0" fontId="2" fillId="0" borderId="0" xfId="3" applyFont="1" applyAlignment="1" applyProtection="1">
      <alignment horizontal="center" vertical="center"/>
    </xf>
    <xf numFmtId="0" fontId="2" fillId="0" borderId="0" xfId="3" applyFont="1" applyBorder="1" applyAlignment="1" applyProtection="1">
      <alignment horizontal="center"/>
    </xf>
    <xf numFmtId="37" fontId="2" fillId="0" borderId="0" xfId="3" applyNumberFormat="1" applyFont="1" applyBorder="1" applyAlignment="1" applyProtection="1">
      <alignment horizontal="center"/>
    </xf>
    <xf numFmtId="0" fontId="1" fillId="0" borderId="0" xfId="3" applyBorder="1" applyAlignment="1" applyProtection="1">
      <alignment horizontal="center"/>
    </xf>
    <xf numFmtId="0" fontId="1" fillId="0" borderId="0" xfId="3" applyAlignment="1" applyProtection="1">
      <alignment horizontal="center"/>
    </xf>
    <xf numFmtId="166" fontId="7" fillId="0" borderId="0" xfId="2" applyNumberFormat="1" applyFont="1" applyFill="1" applyBorder="1" applyProtection="1"/>
    <xf numFmtId="39" fontId="7" fillId="0" borderId="0" xfId="4" applyNumberFormat="1" applyFont="1" applyFill="1" applyBorder="1" applyProtection="1"/>
    <xf numFmtId="40" fontId="1" fillId="0" borderId="0" xfId="3" applyNumberFormat="1" applyBorder="1" applyProtection="1"/>
    <xf numFmtId="0" fontId="2" fillId="0" borderId="0" xfId="3" applyFont="1" applyBorder="1" applyProtection="1"/>
    <xf numFmtId="39" fontId="2" fillId="0" borderId="1" xfId="3" applyNumberFormat="1" applyFont="1" applyBorder="1" applyProtection="1"/>
    <xf numFmtId="39" fontId="2" fillId="0" borderId="0" xfId="3" applyNumberFormat="1" applyFont="1" applyBorder="1" applyProtection="1"/>
    <xf numFmtId="0" fontId="1" fillId="0" borderId="0" xfId="3" applyFont="1" applyBorder="1" applyProtection="1"/>
    <xf numFmtId="39" fontId="2" fillId="2" borderId="0" xfId="3" applyNumberFormat="1" applyFont="1" applyFill="1" applyBorder="1" applyProtection="1">
      <protection locked="0"/>
    </xf>
    <xf numFmtId="15" fontId="2" fillId="0" borderId="0" xfId="3" applyNumberFormat="1" applyFont="1" applyBorder="1" applyAlignment="1" applyProtection="1">
      <alignment horizontal="right"/>
    </xf>
    <xf numFmtId="164" fontId="1" fillId="0" borderId="0" xfId="4" applyFont="1" applyBorder="1" applyProtection="1"/>
    <xf numFmtId="38" fontId="3" fillId="0" borderId="0" xfId="3" applyNumberFormat="1" applyFont="1" applyBorder="1" applyProtection="1"/>
    <xf numFmtId="15" fontId="2" fillId="0" borderId="0" xfId="3" applyNumberFormat="1" applyFont="1" applyBorder="1" applyAlignment="1" applyProtection="1">
      <alignment horizontal="center"/>
    </xf>
    <xf numFmtId="164" fontId="2" fillId="0" borderId="1" xfId="4" applyFont="1" applyBorder="1" applyProtection="1"/>
    <xf numFmtId="164" fontId="2" fillId="0" borderId="0" xfId="4" applyFont="1" applyBorder="1" applyProtection="1"/>
    <xf numFmtId="15" fontId="1" fillId="0" borderId="0" xfId="3" applyNumberFormat="1" applyBorder="1" applyAlignment="1" applyProtection="1">
      <alignment horizontal="center"/>
    </xf>
    <xf numFmtId="39" fontId="1" fillId="0" borderId="0" xfId="4" applyNumberFormat="1" applyProtection="1"/>
    <xf numFmtId="0" fontId="1" fillId="0" borderId="0" xfId="3" applyAlignment="1" applyProtection="1">
      <alignment vertical="center"/>
    </xf>
    <xf numFmtId="39" fontId="1" fillId="0" borderId="0" xfId="4" applyNumberFormat="1" applyFont="1" applyBorder="1" applyAlignment="1" applyProtection="1">
      <alignment vertical="center"/>
    </xf>
    <xf numFmtId="0" fontId="0" fillId="0" borderId="0" xfId="3" applyFont="1" applyAlignment="1" applyProtection="1">
      <alignment vertical="center" wrapText="1"/>
    </xf>
    <xf numFmtId="0" fontId="2" fillId="0" borderId="0" xfId="3" applyFont="1" applyProtection="1"/>
    <xf numFmtId="39" fontId="2" fillId="0" borderId="1" xfId="4" applyNumberFormat="1" applyFont="1" applyBorder="1" applyProtection="1"/>
    <xf numFmtId="39" fontId="2" fillId="0" borderId="0" xfId="4" applyNumberFormat="1" applyFont="1" applyBorder="1" applyProtection="1"/>
    <xf numFmtId="0" fontId="0" fillId="0" borderId="0" xfId="3" applyFont="1" applyProtection="1"/>
    <xf numFmtId="0" fontId="8" fillId="0" borderId="0" xfId="0" applyFont="1" applyProtection="1"/>
    <xf numFmtId="39" fontId="1" fillId="0" borderId="0" xfId="4" applyNumberForma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" fillId="0" borderId="0" xfId="3" applyAlignment="1" applyProtection="1">
      <alignment vertical="center" wrapText="1"/>
    </xf>
    <xf numFmtId="0" fontId="0" fillId="0" borderId="0" xfId="0" applyAlignment="1" applyProtection="1">
      <alignment vertical="center"/>
    </xf>
    <xf numFmtId="39" fontId="1" fillId="2" borderId="0" xfId="4" applyNumberFormat="1" applyFont="1" applyFill="1" applyBorder="1" applyAlignment="1" applyProtection="1">
      <alignment vertical="center"/>
    </xf>
    <xf numFmtId="0" fontId="0" fillId="0" borderId="0" xfId="0" applyProtection="1"/>
    <xf numFmtId="39" fontId="1" fillId="0" borderId="0" xfId="3" applyNumberFormat="1" applyProtection="1"/>
    <xf numFmtId="39" fontId="1" fillId="0" borderId="0" xfId="4" applyNumberFormat="1" applyFill="1" applyProtection="1"/>
    <xf numFmtId="164" fontId="8" fillId="0" borderId="0" xfId="0" applyNumberFormat="1" applyFont="1" applyProtection="1"/>
    <xf numFmtId="164" fontId="0" fillId="0" borderId="0" xfId="0" applyNumberFormat="1" applyProtection="1"/>
    <xf numFmtId="0" fontId="2" fillId="0" borderId="0" xfId="3" applyFont="1" applyAlignment="1" applyProtection="1">
      <alignment vertical="center" wrapText="1"/>
    </xf>
    <xf numFmtId="0" fontId="8" fillId="0" borderId="0" xfId="0" applyFont="1" applyAlignment="1" applyProtection="1"/>
    <xf numFmtId="0" fontId="1" fillId="3" borderId="2" xfId="6" applyFill="1" applyBorder="1" applyProtection="1"/>
    <xf numFmtId="0" fontId="1" fillId="3" borderId="3" xfId="6" applyFill="1" applyBorder="1" applyProtection="1"/>
    <xf numFmtId="0" fontId="1" fillId="3" borderId="4" xfId="6" applyFill="1" applyBorder="1" applyProtection="1"/>
    <xf numFmtId="0" fontId="1" fillId="3" borderId="0" xfId="6" applyFill="1" applyProtection="1"/>
    <xf numFmtId="0" fontId="1" fillId="3" borderId="5" xfId="6" applyFill="1" applyBorder="1" applyProtection="1"/>
    <xf numFmtId="0" fontId="1" fillId="3" borderId="0" xfId="6" applyFill="1" applyBorder="1" applyProtection="1"/>
    <xf numFmtId="0" fontId="1" fillId="3" borderId="6" xfId="6" applyFill="1" applyBorder="1" applyProtection="1"/>
    <xf numFmtId="0" fontId="12" fillId="3" borderId="0" xfId="6" quotePrefix="1" applyFont="1" applyFill="1" applyBorder="1" applyProtection="1"/>
    <xf numFmtId="0" fontId="13" fillId="3" borderId="0" xfId="6" applyFont="1" applyFill="1" applyBorder="1" applyProtection="1"/>
    <xf numFmtId="0" fontId="14" fillId="3" borderId="0" xfId="6" applyFont="1" applyFill="1" applyBorder="1" applyAlignment="1" applyProtection="1">
      <alignment horizontal="center"/>
    </xf>
    <xf numFmtId="0" fontId="15" fillId="3" borderId="0" xfId="6" applyFont="1" applyFill="1" applyBorder="1" applyAlignment="1" applyProtection="1">
      <alignment horizontal="center"/>
    </xf>
    <xf numFmtId="0" fontId="16" fillId="3" borderId="0" xfId="6" applyFont="1" applyFill="1" applyBorder="1" applyAlignment="1" applyProtection="1">
      <alignment horizontal="center"/>
    </xf>
    <xf numFmtId="0" fontId="17" fillId="3" borderId="5" xfId="6" applyFont="1" applyFill="1" applyBorder="1" applyProtection="1"/>
    <xf numFmtId="0" fontId="18" fillId="3" borderId="0" xfId="6" applyFont="1" applyFill="1" applyBorder="1" applyAlignment="1" applyProtection="1">
      <alignment horizontal="center"/>
    </xf>
    <xf numFmtId="0" fontId="17" fillId="3" borderId="0" xfId="6" applyFont="1" applyFill="1" applyBorder="1" applyProtection="1"/>
    <xf numFmtId="0" fontId="17" fillId="3" borderId="6" xfId="6" applyFont="1" applyFill="1" applyBorder="1" applyProtection="1"/>
    <xf numFmtId="0" fontId="17" fillId="3" borderId="0" xfId="6" applyFont="1" applyFill="1" applyProtection="1"/>
    <xf numFmtId="0" fontId="19" fillId="3" borderId="5" xfId="6" applyFont="1" applyFill="1" applyBorder="1" applyProtection="1"/>
    <xf numFmtId="0" fontId="5" fillId="3" borderId="0" xfId="6" applyFont="1" applyFill="1" applyBorder="1" applyProtection="1"/>
    <xf numFmtId="0" fontId="19" fillId="3" borderId="0" xfId="6" applyFont="1" applyFill="1" applyBorder="1" applyProtection="1"/>
    <xf numFmtId="0" fontId="19" fillId="3" borderId="6" xfId="6" applyFont="1" applyFill="1" applyBorder="1" applyProtection="1"/>
    <xf numFmtId="0" fontId="19" fillId="3" borderId="0" xfId="6" applyFont="1" applyFill="1" applyProtection="1"/>
    <xf numFmtId="0" fontId="2" fillId="3" borderId="0" xfId="6" applyFont="1" applyFill="1" applyBorder="1" applyProtection="1"/>
    <xf numFmtId="0" fontId="20" fillId="3" borderId="0" xfId="5" applyFont="1" applyFill="1" applyBorder="1" applyAlignment="1" applyProtection="1"/>
    <xf numFmtId="0" fontId="1" fillId="3" borderId="7" xfId="6" applyFill="1" applyBorder="1" applyProtection="1"/>
    <xf numFmtId="0" fontId="1" fillId="3" borderId="8" xfId="6" applyFill="1" applyBorder="1" applyProtection="1"/>
    <xf numFmtId="0" fontId="1" fillId="3" borderId="9" xfId="6" applyFill="1" applyBorder="1" applyProtection="1"/>
  </cellXfs>
  <cellStyles count="7">
    <cellStyle name="Comma_Calculo anticipo 2008" xfId="4"/>
    <cellStyle name="Euro" xfId="1"/>
    <cellStyle name="Hipervínculo" xfId="5" builtinId="8"/>
    <cellStyle name="Normal" xfId="0" builtinId="0"/>
    <cellStyle name="Normal 2 2 2" xfId="6"/>
    <cellStyle name="Normal_Calculo anticipo 2008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2</xdr:row>
      <xdr:rowOff>53340</xdr:rowOff>
    </xdr:from>
    <xdr:to>
      <xdr:col>1</xdr:col>
      <xdr:colOff>5829300</xdr:colOff>
      <xdr:row>15</xdr:row>
      <xdr:rowOff>190500</xdr:rowOff>
    </xdr:to>
    <xdr:pic>
      <xdr:nvPicPr>
        <xdr:cNvPr id="2" name="1 Imagen" descr="logotipo mach 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388620"/>
          <a:ext cx="495300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%20Deduccion%20adi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Balance de comprobacion"/>
      <sheetName val="Listado"/>
      <sheetName val="Casilleros"/>
      <sheetName val="Balance General "/>
      <sheetName val="Ajuste"/>
      <sheetName val="Estado de Resultados"/>
      <sheetName val="Comparativo"/>
      <sheetName val="101 (2016)"/>
      <sheetName val="101 2015"/>
      <sheetName val="Ventas"/>
      <sheetName val="Calculo Anticipo Mínimo"/>
      <sheetName val="Costo Vtas"/>
      <sheetName val="Gastos incurridos"/>
      <sheetName val="Deducciones especiales"/>
      <sheetName val="Casilleros Informativos"/>
      <sheetName val="Analisis GND"/>
      <sheetName val="Maximo  a Reinventir"/>
      <sheetName val="Validador"/>
      <sheetName val="Hoja1"/>
      <sheetName val="Hoja2"/>
    </sheetNames>
    <sheetDataSet>
      <sheetData sheetId="0"/>
      <sheetData sheetId="1"/>
      <sheetData sheetId="2">
        <row r="1">
          <cell r="B1" t="str">
            <v>EMPRESA MODELO S.A.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1">
          <cell r="AI91">
            <v>3915353.2299999995</v>
          </cell>
        </row>
        <row r="233">
          <cell r="AI233">
            <v>0</v>
          </cell>
        </row>
        <row r="234">
          <cell r="AI234">
            <v>0</v>
          </cell>
        </row>
        <row r="241">
          <cell r="AI24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perez@mach.com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opLeftCell="A37" workbookViewId="0">
      <selection activeCell="A39" sqref="A39"/>
    </sheetView>
  </sheetViews>
  <sheetFormatPr baseColWidth="10" defaultRowHeight="13.2"/>
  <cols>
    <col min="2" max="2" width="12.33203125" bestFit="1" customWidth="1"/>
    <col min="3" max="5" width="0" hidden="1" customWidth="1"/>
  </cols>
  <sheetData>
    <row r="1" spans="1:2">
      <c r="A1">
        <v>1</v>
      </c>
      <c r="B1" t="str">
        <f>+CHAR(A1)</f>
        <v>_x0001_</v>
      </c>
    </row>
    <row r="2" spans="1:2">
      <c r="A2">
        <v>2</v>
      </c>
      <c r="B2" t="str">
        <f t="shared" ref="B2:B65" si="0">+CHAR(A2)</f>
        <v>_x0002_</v>
      </c>
    </row>
    <row r="3" spans="1:2">
      <c r="A3">
        <v>3</v>
      </c>
      <c r="B3" t="str">
        <f t="shared" si="0"/>
        <v>_x0003_</v>
      </c>
    </row>
    <row r="4" spans="1:2">
      <c r="A4">
        <v>4</v>
      </c>
      <c r="B4" t="str">
        <f t="shared" si="0"/>
        <v>_x0004_</v>
      </c>
    </row>
    <row r="5" spans="1:2">
      <c r="A5">
        <v>5</v>
      </c>
      <c r="B5" t="str">
        <f t="shared" si="0"/>
        <v>_x0005_</v>
      </c>
    </row>
    <row r="6" spans="1:2">
      <c r="A6">
        <v>6</v>
      </c>
      <c r="B6" t="str">
        <f t="shared" si="0"/>
        <v>_x0006_</v>
      </c>
    </row>
    <row r="7" spans="1:2">
      <c r="A7">
        <v>7</v>
      </c>
      <c r="B7" t="str">
        <f t="shared" si="0"/>
        <v>_x0007_</v>
      </c>
    </row>
    <row r="8" spans="1:2">
      <c r="A8">
        <v>8</v>
      </c>
      <c r="B8" t="str">
        <f t="shared" si="0"/>
        <v>_x0008_</v>
      </c>
    </row>
    <row r="9" spans="1:2">
      <c r="A9">
        <v>9</v>
      </c>
      <c r="B9" t="str">
        <f t="shared" si="0"/>
        <v xml:space="preserve">	</v>
      </c>
    </row>
    <row r="10" spans="1:2">
      <c r="A10">
        <v>10</v>
      </c>
      <c r="B10" t="str">
        <f t="shared" si="0"/>
        <v xml:space="preserve">
</v>
      </c>
    </row>
    <row r="11" spans="1:2">
      <c r="A11">
        <v>11</v>
      </c>
      <c r="B11" t="str">
        <f t="shared" si="0"/>
        <v>_x000B_</v>
      </c>
    </row>
    <row r="12" spans="1:2">
      <c r="A12">
        <v>12</v>
      </c>
      <c r="B12" t="str">
        <f t="shared" si="0"/>
        <v>_x000C_</v>
      </c>
    </row>
    <row r="13" spans="1:2">
      <c r="A13">
        <v>13</v>
      </c>
      <c r="B13" t="str">
        <f t="shared" si="0"/>
        <v>_x000D_</v>
      </c>
    </row>
    <row r="14" spans="1:2">
      <c r="A14">
        <v>14</v>
      </c>
      <c r="B14" t="str">
        <f t="shared" si="0"/>
        <v>_x000E_</v>
      </c>
    </row>
    <row r="15" spans="1:2">
      <c r="A15">
        <v>15</v>
      </c>
      <c r="B15" t="str">
        <f t="shared" si="0"/>
        <v>_x000F_</v>
      </c>
    </row>
    <row r="16" spans="1:2">
      <c r="A16">
        <v>16</v>
      </c>
      <c r="B16" t="str">
        <f t="shared" si="0"/>
        <v>_x0010_</v>
      </c>
    </row>
    <row r="17" spans="1:2">
      <c r="A17">
        <v>17</v>
      </c>
      <c r="B17" t="str">
        <f t="shared" si="0"/>
        <v>_x0011_</v>
      </c>
    </row>
    <row r="18" spans="1:2">
      <c r="A18">
        <v>18</v>
      </c>
      <c r="B18" t="str">
        <f t="shared" si="0"/>
        <v>_x0012_</v>
      </c>
    </row>
    <row r="19" spans="1:2">
      <c r="A19">
        <v>19</v>
      </c>
      <c r="B19" t="str">
        <f t="shared" si="0"/>
        <v>_x0013_</v>
      </c>
    </row>
    <row r="20" spans="1:2">
      <c r="A20">
        <v>20</v>
      </c>
      <c r="B20" t="str">
        <f t="shared" si="0"/>
        <v>_x0014_</v>
      </c>
    </row>
    <row r="21" spans="1:2">
      <c r="A21">
        <v>21</v>
      </c>
      <c r="B21" t="str">
        <f t="shared" si="0"/>
        <v>_x0015_</v>
      </c>
    </row>
    <row r="22" spans="1:2">
      <c r="A22">
        <v>22</v>
      </c>
      <c r="B22" t="str">
        <f t="shared" si="0"/>
        <v>_x0016_</v>
      </c>
    </row>
    <row r="23" spans="1:2">
      <c r="A23">
        <v>23</v>
      </c>
      <c r="B23" t="str">
        <f t="shared" si="0"/>
        <v>_x0017_</v>
      </c>
    </row>
    <row r="24" spans="1:2">
      <c r="A24">
        <v>24</v>
      </c>
      <c r="B24" t="str">
        <f t="shared" si="0"/>
        <v>_x0018_</v>
      </c>
    </row>
    <row r="25" spans="1:2">
      <c r="A25">
        <v>25</v>
      </c>
      <c r="B25" t="str">
        <f t="shared" si="0"/>
        <v>_x0019_</v>
      </c>
    </row>
    <row r="26" spans="1:2">
      <c r="A26">
        <v>26</v>
      </c>
      <c r="B26" t="str">
        <f t="shared" si="0"/>
        <v>_x001A_</v>
      </c>
    </row>
    <row r="27" spans="1:2">
      <c r="A27">
        <v>27</v>
      </c>
      <c r="B27" t="str">
        <f t="shared" si="0"/>
        <v>_x001B_</v>
      </c>
    </row>
    <row r="28" spans="1:2">
      <c r="A28">
        <v>28</v>
      </c>
      <c r="B28" t="str">
        <f t="shared" si="0"/>
        <v>_x001C_</v>
      </c>
    </row>
    <row r="29" spans="1:2">
      <c r="A29">
        <v>29</v>
      </c>
      <c r="B29" t="str">
        <f t="shared" si="0"/>
        <v>_x001D_</v>
      </c>
    </row>
    <row r="30" spans="1:2">
      <c r="A30">
        <v>30</v>
      </c>
      <c r="B30" t="str">
        <f t="shared" si="0"/>
        <v>_x001E_</v>
      </c>
    </row>
    <row r="31" spans="1:2">
      <c r="A31">
        <v>31</v>
      </c>
      <c r="B31" t="str">
        <f t="shared" si="0"/>
        <v>_x001F_</v>
      </c>
    </row>
    <row r="32" spans="1:2">
      <c r="A32">
        <v>32</v>
      </c>
      <c r="B32" t="str">
        <f t="shared" si="0"/>
        <v xml:space="preserve"> </v>
      </c>
    </row>
    <row r="33" spans="1:6">
      <c r="A33">
        <v>33</v>
      </c>
      <c r="B33" t="str">
        <f t="shared" si="0"/>
        <v>!</v>
      </c>
    </row>
    <row r="34" spans="1:6">
      <c r="A34">
        <v>34</v>
      </c>
      <c r="B34" t="str">
        <f t="shared" si="0"/>
        <v>"</v>
      </c>
      <c r="E34">
        <v>0</v>
      </c>
      <c r="F34" t="s">
        <v>0</v>
      </c>
    </row>
    <row r="35" spans="1:6">
      <c r="A35">
        <v>35</v>
      </c>
      <c r="B35" t="str">
        <f t="shared" si="0"/>
        <v>#</v>
      </c>
    </row>
    <row r="36" spans="1:6">
      <c r="A36">
        <v>36</v>
      </c>
      <c r="B36" t="str">
        <f t="shared" si="0"/>
        <v>$</v>
      </c>
    </row>
    <row r="37" spans="1:6">
      <c r="A37">
        <v>37</v>
      </c>
      <c r="B37" t="str">
        <f t="shared" si="0"/>
        <v>%</v>
      </c>
    </row>
    <row r="38" spans="1:6">
      <c r="A38">
        <v>38</v>
      </c>
      <c r="B38" t="str">
        <f t="shared" si="0"/>
        <v>&amp;</v>
      </c>
    </row>
    <row r="39" spans="1:6">
      <c r="A39">
        <v>39</v>
      </c>
      <c r="B39" t="str">
        <f t="shared" si="0"/>
        <v>'</v>
      </c>
    </row>
    <row r="40" spans="1:6">
      <c r="A40">
        <v>40</v>
      </c>
      <c r="B40" t="str">
        <f t="shared" si="0"/>
        <v>(</v>
      </c>
    </row>
    <row r="41" spans="1:6">
      <c r="A41">
        <v>41</v>
      </c>
      <c r="B41" t="str">
        <f t="shared" si="0"/>
        <v>)</v>
      </c>
    </row>
    <row r="42" spans="1:6">
      <c r="A42">
        <v>42</v>
      </c>
      <c r="B42" t="str">
        <f t="shared" si="0"/>
        <v>*</v>
      </c>
    </row>
    <row r="43" spans="1:6">
      <c r="A43">
        <v>43</v>
      </c>
      <c r="B43" t="str">
        <f t="shared" si="0"/>
        <v>+</v>
      </c>
    </row>
    <row r="44" spans="1:6">
      <c r="A44">
        <v>44</v>
      </c>
      <c r="B44" t="str">
        <f t="shared" si="0"/>
        <v>,</v>
      </c>
    </row>
    <row r="45" spans="1:6">
      <c r="A45">
        <v>45</v>
      </c>
      <c r="B45" t="str">
        <f t="shared" si="0"/>
        <v>-</v>
      </c>
    </row>
    <row r="46" spans="1:6">
      <c r="A46">
        <v>46</v>
      </c>
      <c r="B46" t="str">
        <f t="shared" si="0"/>
        <v>.</v>
      </c>
    </row>
    <row r="47" spans="1:6">
      <c r="A47">
        <v>47</v>
      </c>
      <c r="B47" t="str">
        <f t="shared" si="0"/>
        <v>/</v>
      </c>
    </row>
    <row r="48" spans="1:6">
      <c r="A48">
        <v>48</v>
      </c>
      <c r="B48" t="str">
        <f t="shared" si="0"/>
        <v>0</v>
      </c>
    </row>
    <row r="49" spans="1:2">
      <c r="A49">
        <v>49</v>
      </c>
      <c r="B49" t="str">
        <f t="shared" si="0"/>
        <v>1</v>
      </c>
    </row>
    <row r="50" spans="1:2">
      <c r="A50">
        <v>50</v>
      </c>
      <c r="B50" t="str">
        <f t="shared" si="0"/>
        <v>2</v>
      </c>
    </row>
    <row r="51" spans="1:2">
      <c r="A51">
        <v>51</v>
      </c>
      <c r="B51" t="str">
        <f t="shared" si="0"/>
        <v>3</v>
      </c>
    </row>
    <row r="52" spans="1:2">
      <c r="A52">
        <v>52</v>
      </c>
      <c r="B52" t="str">
        <f t="shared" si="0"/>
        <v>4</v>
      </c>
    </row>
    <row r="53" spans="1:2">
      <c r="A53">
        <v>53</v>
      </c>
      <c r="B53" t="str">
        <f t="shared" si="0"/>
        <v>5</v>
      </c>
    </row>
    <row r="54" spans="1:2">
      <c r="A54">
        <v>54</v>
      </c>
      <c r="B54" t="str">
        <f t="shared" si="0"/>
        <v>6</v>
      </c>
    </row>
    <row r="55" spans="1:2">
      <c r="A55">
        <v>55</v>
      </c>
      <c r="B55" t="str">
        <f t="shared" si="0"/>
        <v>7</v>
      </c>
    </row>
    <row r="56" spans="1:2">
      <c r="A56">
        <v>56</v>
      </c>
      <c r="B56" t="str">
        <f t="shared" si="0"/>
        <v>8</v>
      </c>
    </row>
    <row r="57" spans="1:2">
      <c r="A57">
        <v>57</v>
      </c>
      <c r="B57" t="str">
        <f t="shared" si="0"/>
        <v>9</v>
      </c>
    </row>
    <row r="58" spans="1:2">
      <c r="A58">
        <v>58</v>
      </c>
      <c r="B58" t="str">
        <f t="shared" si="0"/>
        <v>:</v>
      </c>
    </row>
    <row r="59" spans="1:2">
      <c r="A59">
        <v>59</v>
      </c>
      <c r="B59" t="str">
        <f t="shared" si="0"/>
        <v>;</v>
      </c>
    </row>
    <row r="60" spans="1:2">
      <c r="A60">
        <v>60</v>
      </c>
      <c r="B60" t="str">
        <f t="shared" si="0"/>
        <v>&lt;</v>
      </c>
    </row>
    <row r="61" spans="1:2">
      <c r="A61">
        <v>61</v>
      </c>
      <c r="B61" t="str">
        <f t="shared" si="0"/>
        <v>=</v>
      </c>
    </row>
    <row r="62" spans="1:2">
      <c r="A62">
        <v>62</v>
      </c>
      <c r="B62" t="str">
        <f t="shared" si="0"/>
        <v>&gt;</v>
      </c>
    </row>
    <row r="63" spans="1:2">
      <c r="A63">
        <v>63</v>
      </c>
      <c r="B63" t="str">
        <f t="shared" si="0"/>
        <v>?</v>
      </c>
    </row>
    <row r="64" spans="1:2">
      <c r="A64">
        <v>64</v>
      </c>
      <c r="B64" t="str">
        <f t="shared" si="0"/>
        <v>@</v>
      </c>
    </row>
    <row r="65" spans="1:2">
      <c r="A65">
        <v>65</v>
      </c>
      <c r="B65" t="str">
        <f t="shared" si="0"/>
        <v>A</v>
      </c>
    </row>
    <row r="66" spans="1:2">
      <c r="A66">
        <v>66</v>
      </c>
      <c r="B66" t="str">
        <f t="shared" ref="B66:B129" si="1">+CHAR(A66)</f>
        <v>B</v>
      </c>
    </row>
    <row r="67" spans="1:2">
      <c r="A67">
        <v>67</v>
      </c>
      <c r="B67" t="str">
        <f t="shared" si="1"/>
        <v>C</v>
      </c>
    </row>
    <row r="68" spans="1:2">
      <c r="A68">
        <v>68</v>
      </c>
      <c r="B68" t="str">
        <f t="shared" si="1"/>
        <v>D</v>
      </c>
    </row>
    <row r="69" spans="1:2">
      <c r="A69">
        <v>69</v>
      </c>
      <c r="B69" t="str">
        <f t="shared" si="1"/>
        <v>E</v>
      </c>
    </row>
    <row r="70" spans="1:2">
      <c r="A70">
        <v>70</v>
      </c>
      <c r="B70" t="str">
        <f t="shared" si="1"/>
        <v>F</v>
      </c>
    </row>
    <row r="71" spans="1:2">
      <c r="A71">
        <v>71</v>
      </c>
      <c r="B71" t="str">
        <f t="shared" si="1"/>
        <v>G</v>
      </c>
    </row>
    <row r="72" spans="1:2">
      <c r="A72">
        <v>72</v>
      </c>
      <c r="B72" t="str">
        <f t="shared" si="1"/>
        <v>H</v>
      </c>
    </row>
    <row r="73" spans="1:2">
      <c r="A73">
        <v>73</v>
      </c>
      <c r="B73" t="str">
        <f t="shared" si="1"/>
        <v>I</v>
      </c>
    </row>
    <row r="74" spans="1:2">
      <c r="A74">
        <v>74</v>
      </c>
      <c r="B74" t="str">
        <f t="shared" si="1"/>
        <v>J</v>
      </c>
    </row>
    <row r="75" spans="1:2">
      <c r="A75">
        <v>75</v>
      </c>
      <c r="B75" t="str">
        <f t="shared" si="1"/>
        <v>K</v>
      </c>
    </row>
    <row r="76" spans="1:2">
      <c r="A76">
        <v>76</v>
      </c>
      <c r="B76" t="str">
        <f t="shared" si="1"/>
        <v>L</v>
      </c>
    </row>
    <row r="77" spans="1:2">
      <c r="A77">
        <v>77</v>
      </c>
      <c r="B77" t="str">
        <f t="shared" si="1"/>
        <v>M</v>
      </c>
    </row>
    <row r="78" spans="1:2">
      <c r="A78">
        <v>78</v>
      </c>
      <c r="B78" t="str">
        <f t="shared" si="1"/>
        <v>N</v>
      </c>
    </row>
    <row r="79" spans="1:2">
      <c r="A79">
        <v>79</v>
      </c>
      <c r="B79" t="str">
        <f t="shared" si="1"/>
        <v>O</v>
      </c>
    </row>
    <row r="80" spans="1:2">
      <c r="A80">
        <v>80</v>
      </c>
      <c r="B80" t="str">
        <f t="shared" si="1"/>
        <v>P</v>
      </c>
    </row>
    <row r="81" spans="1:2">
      <c r="A81">
        <v>81</v>
      </c>
      <c r="B81" t="str">
        <f t="shared" si="1"/>
        <v>Q</v>
      </c>
    </row>
    <row r="82" spans="1:2">
      <c r="A82">
        <v>82</v>
      </c>
      <c r="B82" t="str">
        <f t="shared" si="1"/>
        <v>R</v>
      </c>
    </row>
    <row r="83" spans="1:2">
      <c r="A83">
        <v>83</v>
      </c>
      <c r="B83" t="str">
        <f t="shared" si="1"/>
        <v>S</v>
      </c>
    </row>
    <row r="84" spans="1:2">
      <c r="A84">
        <v>84</v>
      </c>
      <c r="B84" t="str">
        <f t="shared" si="1"/>
        <v>T</v>
      </c>
    </row>
    <row r="85" spans="1:2">
      <c r="A85">
        <v>85</v>
      </c>
      <c r="B85" t="str">
        <f t="shared" si="1"/>
        <v>U</v>
      </c>
    </row>
    <row r="86" spans="1:2">
      <c r="A86">
        <v>86</v>
      </c>
      <c r="B86" t="str">
        <f t="shared" si="1"/>
        <v>V</v>
      </c>
    </row>
    <row r="87" spans="1:2">
      <c r="A87">
        <v>87</v>
      </c>
      <c r="B87" t="str">
        <f t="shared" si="1"/>
        <v>W</v>
      </c>
    </row>
    <row r="88" spans="1:2">
      <c r="A88">
        <v>88</v>
      </c>
      <c r="B88" t="str">
        <f t="shared" si="1"/>
        <v>X</v>
      </c>
    </row>
    <row r="89" spans="1:2">
      <c r="A89">
        <v>89</v>
      </c>
      <c r="B89" t="str">
        <f t="shared" si="1"/>
        <v>Y</v>
      </c>
    </row>
    <row r="90" spans="1:2">
      <c r="A90">
        <v>90</v>
      </c>
      <c r="B90" t="str">
        <f t="shared" si="1"/>
        <v>Z</v>
      </c>
    </row>
    <row r="91" spans="1:2">
      <c r="A91">
        <v>91</v>
      </c>
      <c r="B91" t="str">
        <f t="shared" si="1"/>
        <v>[</v>
      </c>
    </row>
    <row r="92" spans="1:2">
      <c r="A92">
        <v>92</v>
      </c>
      <c r="B92" t="str">
        <f t="shared" si="1"/>
        <v>\</v>
      </c>
    </row>
    <row r="93" spans="1:2">
      <c r="A93">
        <v>93</v>
      </c>
      <c r="B93" t="str">
        <f t="shared" si="1"/>
        <v>]</v>
      </c>
    </row>
    <row r="94" spans="1:2">
      <c r="A94">
        <v>94</v>
      </c>
      <c r="B94" t="str">
        <f t="shared" si="1"/>
        <v>^</v>
      </c>
    </row>
    <row r="95" spans="1:2">
      <c r="A95">
        <v>95</v>
      </c>
      <c r="B95" t="str">
        <f t="shared" si="1"/>
        <v>_</v>
      </c>
    </row>
    <row r="96" spans="1:2">
      <c r="A96">
        <v>96</v>
      </c>
      <c r="B96" t="str">
        <f t="shared" si="1"/>
        <v>`</v>
      </c>
    </row>
    <row r="97" spans="1:2">
      <c r="A97">
        <v>97</v>
      </c>
      <c r="B97" t="str">
        <f t="shared" si="1"/>
        <v>a</v>
      </c>
    </row>
    <row r="98" spans="1:2">
      <c r="A98">
        <v>98</v>
      </c>
      <c r="B98" t="str">
        <f t="shared" si="1"/>
        <v>b</v>
      </c>
    </row>
    <row r="99" spans="1:2">
      <c r="A99">
        <v>99</v>
      </c>
      <c r="B99" t="str">
        <f t="shared" si="1"/>
        <v>c</v>
      </c>
    </row>
    <row r="100" spans="1:2">
      <c r="A100">
        <v>100</v>
      </c>
      <c r="B100" t="str">
        <f t="shared" si="1"/>
        <v>d</v>
      </c>
    </row>
    <row r="101" spans="1:2">
      <c r="A101">
        <v>101</v>
      </c>
      <c r="B101" t="str">
        <f t="shared" si="1"/>
        <v>e</v>
      </c>
    </row>
    <row r="102" spans="1:2">
      <c r="A102">
        <v>102</v>
      </c>
      <c r="B102" t="str">
        <f t="shared" si="1"/>
        <v>f</v>
      </c>
    </row>
    <row r="103" spans="1:2">
      <c r="A103">
        <v>103</v>
      </c>
      <c r="B103" t="str">
        <f t="shared" si="1"/>
        <v>g</v>
      </c>
    </row>
    <row r="104" spans="1:2">
      <c r="A104">
        <v>104</v>
      </c>
      <c r="B104" t="str">
        <f t="shared" si="1"/>
        <v>h</v>
      </c>
    </row>
    <row r="105" spans="1:2">
      <c r="A105">
        <v>105</v>
      </c>
      <c r="B105" t="str">
        <f t="shared" si="1"/>
        <v>i</v>
      </c>
    </row>
    <row r="106" spans="1:2">
      <c r="A106">
        <v>106</v>
      </c>
      <c r="B106" t="str">
        <f t="shared" si="1"/>
        <v>j</v>
      </c>
    </row>
    <row r="107" spans="1:2">
      <c r="A107">
        <v>107</v>
      </c>
      <c r="B107" t="str">
        <f t="shared" si="1"/>
        <v>k</v>
      </c>
    </row>
    <row r="108" spans="1:2">
      <c r="A108">
        <v>108</v>
      </c>
      <c r="B108" t="str">
        <f t="shared" si="1"/>
        <v>l</v>
      </c>
    </row>
    <row r="109" spans="1:2">
      <c r="A109">
        <v>109</v>
      </c>
      <c r="B109" t="str">
        <f t="shared" si="1"/>
        <v>m</v>
      </c>
    </row>
    <row r="110" spans="1:2">
      <c r="A110">
        <v>110</v>
      </c>
      <c r="B110" t="str">
        <f t="shared" si="1"/>
        <v>n</v>
      </c>
    </row>
    <row r="111" spans="1:2">
      <c r="A111">
        <v>111</v>
      </c>
      <c r="B111" t="str">
        <f t="shared" si="1"/>
        <v>o</v>
      </c>
    </row>
    <row r="112" spans="1:2">
      <c r="A112">
        <v>112</v>
      </c>
      <c r="B112" t="str">
        <f t="shared" si="1"/>
        <v>p</v>
      </c>
    </row>
    <row r="113" spans="1:2">
      <c r="A113">
        <v>113</v>
      </c>
      <c r="B113" t="str">
        <f t="shared" si="1"/>
        <v>q</v>
      </c>
    </row>
    <row r="114" spans="1:2">
      <c r="A114">
        <v>114</v>
      </c>
      <c r="B114" t="str">
        <f t="shared" si="1"/>
        <v>r</v>
      </c>
    </row>
    <row r="115" spans="1:2">
      <c r="A115">
        <v>115</v>
      </c>
      <c r="B115" t="str">
        <f t="shared" si="1"/>
        <v>s</v>
      </c>
    </row>
    <row r="116" spans="1:2">
      <c r="A116">
        <v>116</v>
      </c>
      <c r="B116" t="str">
        <f t="shared" si="1"/>
        <v>t</v>
      </c>
    </row>
    <row r="117" spans="1:2">
      <c r="A117">
        <v>117</v>
      </c>
      <c r="B117" t="str">
        <f t="shared" si="1"/>
        <v>u</v>
      </c>
    </row>
    <row r="118" spans="1:2">
      <c r="A118">
        <v>118</v>
      </c>
      <c r="B118" t="str">
        <f t="shared" si="1"/>
        <v>v</v>
      </c>
    </row>
    <row r="119" spans="1:2">
      <c r="A119">
        <v>119</v>
      </c>
      <c r="B119" t="str">
        <f t="shared" si="1"/>
        <v>w</v>
      </c>
    </row>
    <row r="120" spans="1:2">
      <c r="A120">
        <v>120</v>
      </c>
      <c r="B120" t="str">
        <f t="shared" si="1"/>
        <v>x</v>
      </c>
    </row>
    <row r="121" spans="1:2">
      <c r="A121">
        <v>121</v>
      </c>
      <c r="B121" t="str">
        <f t="shared" si="1"/>
        <v>y</v>
      </c>
    </row>
    <row r="122" spans="1:2">
      <c r="A122">
        <v>122</v>
      </c>
      <c r="B122" t="str">
        <f t="shared" si="1"/>
        <v>z</v>
      </c>
    </row>
    <row r="123" spans="1:2">
      <c r="A123">
        <v>123</v>
      </c>
      <c r="B123" t="str">
        <f t="shared" si="1"/>
        <v>{</v>
      </c>
    </row>
    <row r="124" spans="1:2">
      <c r="A124">
        <v>124</v>
      </c>
      <c r="B124" t="str">
        <f t="shared" si="1"/>
        <v>|</v>
      </c>
    </row>
    <row r="125" spans="1:2">
      <c r="A125">
        <v>125</v>
      </c>
      <c r="B125" t="str">
        <f t="shared" si="1"/>
        <v>}</v>
      </c>
    </row>
    <row r="126" spans="1:2">
      <c r="A126">
        <v>126</v>
      </c>
      <c r="B126" t="str">
        <f t="shared" si="1"/>
        <v>~</v>
      </c>
    </row>
    <row r="127" spans="1:2">
      <c r="A127">
        <v>127</v>
      </c>
      <c r="B127" t="str">
        <f t="shared" si="1"/>
        <v></v>
      </c>
    </row>
    <row r="128" spans="1:2">
      <c r="A128">
        <v>128</v>
      </c>
      <c r="B128" t="str">
        <f t="shared" si="1"/>
        <v>€</v>
      </c>
    </row>
    <row r="129" spans="1:2">
      <c r="A129">
        <v>129</v>
      </c>
      <c r="B129" t="str">
        <f t="shared" si="1"/>
        <v></v>
      </c>
    </row>
    <row r="130" spans="1:2">
      <c r="A130">
        <v>130</v>
      </c>
      <c r="B130" t="str">
        <f t="shared" ref="B130:B193" si="2">+CHAR(A130)</f>
        <v>‚</v>
      </c>
    </row>
    <row r="131" spans="1:2">
      <c r="A131">
        <v>131</v>
      </c>
      <c r="B131" t="str">
        <f t="shared" si="2"/>
        <v>ƒ</v>
      </c>
    </row>
    <row r="132" spans="1:2">
      <c r="A132">
        <v>132</v>
      </c>
      <c r="B132" t="str">
        <f t="shared" si="2"/>
        <v>„</v>
      </c>
    </row>
    <row r="133" spans="1:2">
      <c r="A133">
        <v>133</v>
      </c>
      <c r="B133" t="str">
        <f t="shared" si="2"/>
        <v>…</v>
      </c>
    </row>
    <row r="134" spans="1:2">
      <c r="A134">
        <v>134</v>
      </c>
      <c r="B134" t="str">
        <f t="shared" si="2"/>
        <v>†</v>
      </c>
    </row>
    <row r="135" spans="1:2">
      <c r="A135">
        <v>135</v>
      </c>
      <c r="B135" t="str">
        <f t="shared" si="2"/>
        <v>‡</v>
      </c>
    </row>
    <row r="136" spans="1:2">
      <c r="A136">
        <v>136</v>
      </c>
      <c r="B136" t="str">
        <f t="shared" si="2"/>
        <v>ˆ</v>
      </c>
    </row>
    <row r="137" spans="1:2">
      <c r="A137">
        <v>137</v>
      </c>
      <c r="B137" t="str">
        <f t="shared" si="2"/>
        <v>‰</v>
      </c>
    </row>
    <row r="138" spans="1:2">
      <c r="A138">
        <v>138</v>
      </c>
      <c r="B138" t="str">
        <f t="shared" si="2"/>
        <v>Š</v>
      </c>
    </row>
    <row r="139" spans="1:2">
      <c r="A139">
        <v>139</v>
      </c>
      <c r="B139" t="str">
        <f t="shared" si="2"/>
        <v>‹</v>
      </c>
    </row>
    <row r="140" spans="1:2">
      <c r="A140">
        <v>140</v>
      </c>
      <c r="B140" t="str">
        <f t="shared" si="2"/>
        <v>Œ</v>
      </c>
    </row>
    <row r="141" spans="1:2">
      <c r="A141">
        <v>141</v>
      </c>
      <c r="B141" t="str">
        <f t="shared" si="2"/>
        <v></v>
      </c>
    </row>
    <row r="142" spans="1:2">
      <c r="A142">
        <v>142</v>
      </c>
      <c r="B142" t="str">
        <f t="shared" si="2"/>
        <v>Ž</v>
      </c>
    </row>
    <row r="143" spans="1:2">
      <c r="A143">
        <v>143</v>
      </c>
      <c r="B143" t="str">
        <f t="shared" si="2"/>
        <v></v>
      </c>
    </row>
    <row r="144" spans="1:2">
      <c r="A144">
        <v>144</v>
      </c>
      <c r="B144" t="str">
        <f t="shared" si="2"/>
        <v></v>
      </c>
    </row>
    <row r="145" spans="1:2">
      <c r="A145">
        <v>145</v>
      </c>
      <c r="B145" t="str">
        <f t="shared" si="2"/>
        <v>‘</v>
      </c>
    </row>
    <row r="146" spans="1:2">
      <c r="A146">
        <v>146</v>
      </c>
      <c r="B146" t="str">
        <f t="shared" si="2"/>
        <v>’</v>
      </c>
    </row>
    <row r="147" spans="1:2">
      <c r="A147">
        <v>147</v>
      </c>
      <c r="B147" t="str">
        <f t="shared" si="2"/>
        <v>“</v>
      </c>
    </row>
    <row r="148" spans="1:2">
      <c r="A148">
        <v>148</v>
      </c>
      <c r="B148" t="str">
        <f t="shared" si="2"/>
        <v>”</v>
      </c>
    </row>
    <row r="149" spans="1:2">
      <c r="A149">
        <v>149</v>
      </c>
      <c r="B149" t="str">
        <f t="shared" si="2"/>
        <v>•</v>
      </c>
    </row>
    <row r="150" spans="1:2">
      <c r="A150">
        <v>150</v>
      </c>
      <c r="B150" t="str">
        <f t="shared" si="2"/>
        <v>–</v>
      </c>
    </row>
    <row r="151" spans="1:2">
      <c r="A151">
        <v>151</v>
      </c>
      <c r="B151" t="str">
        <f t="shared" si="2"/>
        <v>—</v>
      </c>
    </row>
    <row r="152" spans="1:2">
      <c r="A152">
        <v>152</v>
      </c>
      <c r="B152" t="str">
        <f t="shared" si="2"/>
        <v>˜</v>
      </c>
    </row>
    <row r="153" spans="1:2">
      <c r="A153">
        <v>153</v>
      </c>
      <c r="B153" t="str">
        <f t="shared" si="2"/>
        <v>™</v>
      </c>
    </row>
    <row r="154" spans="1:2">
      <c r="A154">
        <v>154</v>
      </c>
      <c r="B154" t="str">
        <f t="shared" si="2"/>
        <v>š</v>
      </c>
    </row>
    <row r="155" spans="1:2">
      <c r="A155">
        <v>155</v>
      </c>
      <c r="B155" t="str">
        <f t="shared" si="2"/>
        <v>›</v>
      </c>
    </row>
    <row r="156" spans="1:2">
      <c r="A156">
        <v>156</v>
      </c>
      <c r="B156" t="str">
        <f t="shared" si="2"/>
        <v>œ</v>
      </c>
    </row>
    <row r="157" spans="1:2">
      <c r="A157">
        <v>157</v>
      </c>
      <c r="B157" t="str">
        <f t="shared" si="2"/>
        <v></v>
      </c>
    </row>
    <row r="158" spans="1:2">
      <c r="A158">
        <v>158</v>
      </c>
      <c r="B158" t="str">
        <f t="shared" si="2"/>
        <v>ž</v>
      </c>
    </row>
    <row r="159" spans="1:2">
      <c r="A159">
        <v>159</v>
      </c>
      <c r="B159" t="str">
        <f t="shared" si="2"/>
        <v>Ÿ</v>
      </c>
    </row>
    <row r="160" spans="1:2">
      <c r="A160">
        <v>160</v>
      </c>
      <c r="B160" t="str">
        <f t="shared" si="2"/>
        <v> </v>
      </c>
    </row>
    <row r="161" spans="1:2">
      <c r="A161">
        <v>161</v>
      </c>
      <c r="B161" t="str">
        <f t="shared" si="2"/>
        <v>¡</v>
      </c>
    </row>
    <row r="162" spans="1:2">
      <c r="A162">
        <v>162</v>
      </c>
      <c r="B162" t="str">
        <f t="shared" si="2"/>
        <v>¢</v>
      </c>
    </row>
    <row r="163" spans="1:2">
      <c r="A163">
        <v>163</v>
      </c>
      <c r="B163" t="str">
        <f t="shared" si="2"/>
        <v>£</v>
      </c>
    </row>
    <row r="164" spans="1:2">
      <c r="A164">
        <v>164</v>
      </c>
      <c r="B164" t="str">
        <f t="shared" si="2"/>
        <v>¤</v>
      </c>
    </row>
    <row r="165" spans="1:2">
      <c r="A165">
        <v>165</v>
      </c>
      <c r="B165" t="str">
        <f t="shared" si="2"/>
        <v>¥</v>
      </c>
    </row>
    <row r="166" spans="1:2">
      <c r="A166">
        <v>166</v>
      </c>
      <c r="B166" t="str">
        <f t="shared" si="2"/>
        <v>¦</v>
      </c>
    </row>
    <row r="167" spans="1:2">
      <c r="A167">
        <v>167</v>
      </c>
      <c r="B167" t="str">
        <f t="shared" si="2"/>
        <v>§</v>
      </c>
    </row>
    <row r="168" spans="1:2">
      <c r="A168">
        <v>168</v>
      </c>
      <c r="B168" t="str">
        <f t="shared" si="2"/>
        <v>¨</v>
      </c>
    </row>
    <row r="169" spans="1:2">
      <c r="A169">
        <v>169</v>
      </c>
      <c r="B169" t="str">
        <f t="shared" si="2"/>
        <v>©</v>
      </c>
    </row>
    <row r="170" spans="1:2">
      <c r="A170">
        <v>170</v>
      </c>
      <c r="B170" t="str">
        <f t="shared" si="2"/>
        <v>ª</v>
      </c>
    </row>
    <row r="171" spans="1:2">
      <c r="A171">
        <v>171</v>
      </c>
      <c r="B171" t="str">
        <f t="shared" si="2"/>
        <v>«</v>
      </c>
    </row>
    <row r="172" spans="1:2">
      <c r="A172">
        <v>172</v>
      </c>
      <c r="B172" t="str">
        <f t="shared" si="2"/>
        <v>¬</v>
      </c>
    </row>
    <row r="173" spans="1:2">
      <c r="A173">
        <v>173</v>
      </c>
      <c r="B173" t="str">
        <f t="shared" si="2"/>
        <v>­</v>
      </c>
    </row>
    <row r="174" spans="1:2">
      <c r="A174">
        <v>174</v>
      </c>
      <c r="B174" t="str">
        <f t="shared" si="2"/>
        <v>®</v>
      </c>
    </row>
    <row r="175" spans="1:2">
      <c r="A175">
        <v>175</v>
      </c>
      <c r="B175" t="str">
        <f t="shared" si="2"/>
        <v>¯</v>
      </c>
    </row>
    <row r="176" spans="1:2">
      <c r="A176">
        <v>176</v>
      </c>
      <c r="B176" t="str">
        <f t="shared" si="2"/>
        <v>°</v>
      </c>
    </row>
    <row r="177" spans="1:2">
      <c r="A177">
        <v>177</v>
      </c>
      <c r="B177" t="str">
        <f t="shared" si="2"/>
        <v>±</v>
      </c>
    </row>
    <row r="178" spans="1:2">
      <c r="A178">
        <v>178</v>
      </c>
      <c r="B178" t="str">
        <f t="shared" si="2"/>
        <v>²</v>
      </c>
    </row>
    <row r="179" spans="1:2">
      <c r="A179">
        <v>179</v>
      </c>
      <c r="B179" t="str">
        <f t="shared" si="2"/>
        <v>³</v>
      </c>
    </row>
    <row r="180" spans="1:2">
      <c r="A180">
        <v>180</v>
      </c>
      <c r="B180" t="str">
        <f t="shared" si="2"/>
        <v>´</v>
      </c>
    </row>
    <row r="181" spans="1:2">
      <c r="A181">
        <v>181</v>
      </c>
      <c r="B181" t="str">
        <f t="shared" si="2"/>
        <v>µ</v>
      </c>
    </row>
    <row r="182" spans="1:2">
      <c r="A182">
        <v>182</v>
      </c>
      <c r="B182" t="str">
        <f t="shared" si="2"/>
        <v>¶</v>
      </c>
    </row>
    <row r="183" spans="1:2">
      <c r="A183">
        <v>183</v>
      </c>
      <c r="B183" t="str">
        <f t="shared" si="2"/>
        <v>·</v>
      </c>
    </row>
    <row r="184" spans="1:2">
      <c r="A184">
        <v>184</v>
      </c>
      <c r="B184" t="str">
        <f t="shared" si="2"/>
        <v>¸</v>
      </c>
    </row>
    <row r="185" spans="1:2">
      <c r="A185">
        <v>185</v>
      </c>
      <c r="B185" t="str">
        <f t="shared" si="2"/>
        <v>¹</v>
      </c>
    </row>
    <row r="186" spans="1:2">
      <c r="A186">
        <v>186</v>
      </c>
      <c r="B186" t="str">
        <f t="shared" si="2"/>
        <v>º</v>
      </c>
    </row>
    <row r="187" spans="1:2">
      <c r="A187">
        <v>187</v>
      </c>
      <c r="B187" t="str">
        <f t="shared" si="2"/>
        <v>»</v>
      </c>
    </row>
    <row r="188" spans="1:2">
      <c r="A188">
        <v>188</v>
      </c>
      <c r="B188" t="str">
        <f t="shared" si="2"/>
        <v>¼</v>
      </c>
    </row>
    <row r="189" spans="1:2">
      <c r="A189">
        <v>189</v>
      </c>
      <c r="B189" t="str">
        <f t="shared" si="2"/>
        <v>½</v>
      </c>
    </row>
    <row r="190" spans="1:2">
      <c r="A190">
        <v>190</v>
      </c>
      <c r="B190" t="str">
        <f t="shared" si="2"/>
        <v>¾</v>
      </c>
    </row>
    <row r="191" spans="1:2">
      <c r="A191">
        <v>191</v>
      </c>
      <c r="B191" t="str">
        <f t="shared" si="2"/>
        <v>¿</v>
      </c>
    </row>
    <row r="192" spans="1:2">
      <c r="A192">
        <v>192</v>
      </c>
      <c r="B192" t="str">
        <f t="shared" si="2"/>
        <v>À</v>
      </c>
    </row>
    <row r="193" spans="1:2">
      <c r="A193">
        <v>193</v>
      </c>
      <c r="B193" t="str">
        <f t="shared" si="2"/>
        <v>Á</v>
      </c>
    </row>
    <row r="194" spans="1:2">
      <c r="A194">
        <v>194</v>
      </c>
      <c r="B194" t="str">
        <f t="shared" ref="B194:B255" si="3">+CHAR(A194)</f>
        <v>Â</v>
      </c>
    </row>
    <row r="195" spans="1:2">
      <c r="A195">
        <v>195</v>
      </c>
      <c r="B195" t="str">
        <f t="shared" si="3"/>
        <v>Ã</v>
      </c>
    </row>
    <row r="196" spans="1:2">
      <c r="A196">
        <v>196</v>
      </c>
      <c r="B196" t="str">
        <f t="shared" si="3"/>
        <v>Ä</v>
      </c>
    </row>
    <row r="197" spans="1:2">
      <c r="A197">
        <v>197</v>
      </c>
      <c r="B197" t="str">
        <f t="shared" si="3"/>
        <v>Å</v>
      </c>
    </row>
    <row r="198" spans="1:2">
      <c r="A198">
        <v>198</v>
      </c>
      <c r="B198" t="str">
        <f t="shared" si="3"/>
        <v>Æ</v>
      </c>
    </row>
    <row r="199" spans="1:2">
      <c r="A199">
        <v>199</v>
      </c>
      <c r="B199" t="str">
        <f t="shared" si="3"/>
        <v>Ç</v>
      </c>
    </row>
    <row r="200" spans="1:2">
      <c r="A200">
        <v>200</v>
      </c>
      <c r="B200" t="str">
        <f t="shared" si="3"/>
        <v>È</v>
      </c>
    </row>
    <row r="201" spans="1:2">
      <c r="A201">
        <v>201</v>
      </c>
      <c r="B201" t="str">
        <f t="shared" si="3"/>
        <v>É</v>
      </c>
    </row>
    <row r="202" spans="1:2">
      <c r="A202">
        <v>202</v>
      </c>
      <c r="B202" t="str">
        <f t="shared" si="3"/>
        <v>Ê</v>
      </c>
    </row>
    <row r="203" spans="1:2">
      <c r="A203">
        <v>203</v>
      </c>
      <c r="B203" t="str">
        <f t="shared" si="3"/>
        <v>Ë</v>
      </c>
    </row>
    <row r="204" spans="1:2">
      <c r="A204">
        <v>204</v>
      </c>
      <c r="B204" t="str">
        <f t="shared" si="3"/>
        <v>Ì</v>
      </c>
    </row>
    <row r="205" spans="1:2">
      <c r="A205">
        <v>205</v>
      </c>
      <c r="B205" t="str">
        <f t="shared" si="3"/>
        <v>Í</v>
      </c>
    </row>
    <row r="206" spans="1:2">
      <c r="A206">
        <v>206</v>
      </c>
      <c r="B206" t="str">
        <f t="shared" si="3"/>
        <v>Î</v>
      </c>
    </row>
    <row r="207" spans="1:2">
      <c r="A207">
        <v>207</v>
      </c>
      <c r="B207" t="str">
        <f t="shared" si="3"/>
        <v>Ï</v>
      </c>
    </row>
    <row r="208" spans="1:2">
      <c r="A208">
        <v>208</v>
      </c>
      <c r="B208" t="str">
        <f t="shared" si="3"/>
        <v>Ð</v>
      </c>
    </row>
    <row r="209" spans="1:2">
      <c r="A209">
        <v>209</v>
      </c>
      <c r="B209" t="str">
        <f t="shared" si="3"/>
        <v>Ñ</v>
      </c>
    </row>
    <row r="210" spans="1:2">
      <c r="A210">
        <v>210</v>
      </c>
      <c r="B210" t="str">
        <f t="shared" si="3"/>
        <v>Ò</v>
      </c>
    </row>
    <row r="211" spans="1:2">
      <c r="A211">
        <v>211</v>
      </c>
      <c r="B211" t="str">
        <f t="shared" si="3"/>
        <v>Ó</v>
      </c>
    </row>
    <row r="212" spans="1:2">
      <c r="A212">
        <v>212</v>
      </c>
      <c r="B212" t="str">
        <f t="shared" si="3"/>
        <v>Ô</v>
      </c>
    </row>
    <row r="213" spans="1:2">
      <c r="A213">
        <v>213</v>
      </c>
      <c r="B213" t="str">
        <f t="shared" si="3"/>
        <v>Õ</v>
      </c>
    </row>
    <row r="214" spans="1:2">
      <c r="A214">
        <v>214</v>
      </c>
      <c r="B214" t="str">
        <f t="shared" si="3"/>
        <v>Ö</v>
      </c>
    </row>
    <row r="215" spans="1:2">
      <c r="A215">
        <v>215</v>
      </c>
      <c r="B215" t="str">
        <f t="shared" si="3"/>
        <v>×</v>
      </c>
    </row>
    <row r="216" spans="1:2">
      <c r="A216">
        <v>216</v>
      </c>
      <c r="B216" t="str">
        <f t="shared" si="3"/>
        <v>Ø</v>
      </c>
    </row>
    <row r="217" spans="1:2">
      <c r="A217">
        <v>217</v>
      </c>
      <c r="B217" t="str">
        <f t="shared" si="3"/>
        <v>Ù</v>
      </c>
    </row>
    <row r="218" spans="1:2">
      <c r="A218">
        <v>218</v>
      </c>
      <c r="B218" t="str">
        <f t="shared" si="3"/>
        <v>Ú</v>
      </c>
    </row>
    <row r="219" spans="1:2">
      <c r="A219">
        <v>219</v>
      </c>
      <c r="B219" t="str">
        <f t="shared" si="3"/>
        <v>Û</v>
      </c>
    </row>
    <row r="220" spans="1:2">
      <c r="A220">
        <v>220</v>
      </c>
      <c r="B220" t="str">
        <f t="shared" si="3"/>
        <v>Ü</v>
      </c>
    </row>
    <row r="221" spans="1:2">
      <c r="A221">
        <v>221</v>
      </c>
      <c r="B221" t="str">
        <f t="shared" si="3"/>
        <v>Ý</v>
      </c>
    </row>
    <row r="222" spans="1:2">
      <c r="A222">
        <v>222</v>
      </c>
      <c r="B222" t="str">
        <f t="shared" si="3"/>
        <v>Þ</v>
      </c>
    </row>
    <row r="223" spans="1:2">
      <c r="A223">
        <v>223</v>
      </c>
      <c r="B223" t="str">
        <f t="shared" si="3"/>
        <v>ß</v>
      </c>
    </row>
    <row r="224" spans="1:2">
      <c r="A224">
        <v>224</v>
      </c>
      <c r="B224" t="str">
        <f t="shared" si="3"/>
        <v>à</v>
      </c>
    </row>
    <row r="225" spans="1:2">
      <c r="A225">
        <v>225</v>
      </c>
      <c r="B225" t="str">
        <f t="shared" si="3"/>
        <v>á</v>
      </c>
    </row>
    <row r="226" spans="1:2">
      <c r="A226">
        <v>226</v>
      </c>
      <c r="B226" t="str">
        <f t="shared" si="3"/>
        <v>â</v>
      </c>
    </row>
    <row r="227" spans="1:2">
      <c r="A227">
        <v>227</v>
      </c>
      <c r="B227" t="str">
        <f t="shared" si="3"/>
        <v>ã</v>
      </c>
    </row>
    <row r="228" spans="1:2">
      <c r="A228">
        <v>228</v>
      </c>
      <c r="B228" t="str">
        <f t="shared" si="3"/>
        <v>ä</v>
      </c>
    </row>
    <row r="229" spans="1:2">
      <c r="A229">
        <v>229</v>
      </c>
      <c r="B229" t="str">
        <f t="shared" si="3"/>
        <v>å</v>
      </c>
    </row>
    <row r="230" spans="1:2">
      <c r="A230">
        <v>230</v>
      </c>
      <c r="B230" t="str">
        <f t="shared" si="3"/>
        <v>æ</v>
      </c>
    </row>
    <row r="231" spans="1:2">
      <c r="A231">
        <v>231</v>
      </c>
      <c r="B231" t="str">
        <f t="shared" si="3"/>
        <v>ç</v>
      </c>
    </row>
    <row r="232" spans="1:2">
      <c r="A232">
        <v>232</v>
      </c>
      <c r="B232" t="str">
        <f t="shared" si="3"/>
        <v>è</v>
      </c>
    </row>
    <row r="233" spans="1:2">
      <c r="A233">
        <v>233</v>
      </c>
      <c r="B233" t="str">
        <f t="shared" si="3"/>
        <v>é</v>
      </c>
    </row>
    <row r="234" spans="1:2">
      <c r="A234">
        <v>234</v>
      </c>
      <c r="B234" t="str">
        <f t="shared" si="3"/>
        <v>ê</v>
      </c>
    </row>
    <row r="235" spans="1:2">
      <c r="A235">
        <v>235</v>
      </c>
      <c r="B235" t="str">
        <f t="shared" si="3"/>
        <v>ë</v>
      </c>
    </row>
    <row r="236" spans="1:2">
      <c r="A236">
        <v>236</v>
      </c>
      <c r="B236" t="str">
        <f t="shared" si="3"/>
        <v>ì</v>
      </c>
    </row>
    <row r="237" spans="1:2">
      <c r="A237">
        <v>237</v>
      </c>
      <c r="B237" t="str">
        <f t="shared" si="3"/>
        <v>í</v>
      </c>
    </row>
    <row r="238" spans="1:2">
      <c r="A238">
        <v>238</v>
      </c>
      <c r="B238" t="str">
        <f t="shared" si="3"/>
        <v>î</v>
      </c>
    </row>
    <row r="239" spans="1:2">
      <c r="A239">
        <v>239</v>
      </c>
      <c r="B239" t="str">
        <f t="shared" si="3"/>
        <v>ï</v>
      </c>
    </row>
    <row r="240" spans="1:2">
      <c r="A240">
        <v>240</v>
      </c>
      <c r="B240" t="str">
        <f t="shared" si="3"/>
        <v>ð</v>
      </c>
    </row>
    <row r="241" spans="1:2">
      <c r="A241">
        <v>241</v>
      </c>
      <c r="B241" t="str">
        <f t="shared" si="3"/>
        <v>ñ</v>
      </c>
    </row>
    <row r="242" spans="1:2">
      <c r="A242">
        <v>242</v>
      </c>
      <c r="B242" t="str">
        <f t="shared" si="3"/>
        <v>ò</v>
      </c>
    </row>
    <row r="243" spans="1:2">
      <c r="A243">
        <v>243</v>
      </c>
      <c r="B243" t="str">
        <f t="shared" si="3"/>
        <v>ó</v>
      </c>
    </row>
    <row r="244" spans="1:2">
      <c r="A244">
        <v>244</v>
      </c>
      <c r="B244" t="str">
        <f t="shared" si="3"/>
        <v>ô</v>
      </c>
    </row>
    <row r="245" spans="1:2">
      <c r="A245">
        <v>245</v>
      </c>
      <c r="B245" t="str">
        <f t="shared" si="3"/>
        <v>õ</v>
      </c>
    </row>
    <row r="246" spans="1:2">
      <c r="A246">
        <v>246</v>
      </c>
      <c r="B246" t="str">
        <f t="shared" si="3"/>
        <v>ö</v>
      </c>
    </row>
    <row r="247" spans="1:2">
      <c r="A247">
        <v>247</v>
      </c>
      <c r="B247" t="str">
        <f t="shared" si="3"/>
        <v>÷</v>
      </c>
    </row>
    <row r="248" spans="1:2">
      <c r="A248">
        <v>248</v>
      </c>
      <c r="B248" t="str">
        <f t="shared" si="3"/>
        <v>ø</v>
      </c>
    </row>
    <row r="249" spans="1:2">
      <c r="A249">
        <v>249</v>
      </c>
      <c r="B249" t="str">
        <f t="shared" si="3"/>
        <v>ù</v>
      </c>
    </row>
    <row r="250" spans="1:2">
      <c r="A250">
        <v>250</v>
      </c>
      <c r="B250" t="str">
        <f t="shared" si="3"/>
        <v>ú</v>
      </c>
    </row>
    <row r="251" spans="1:2">
      <c r="A251">
        <v>251</v>
      </c>
      <c r="B251" t="str">
        <f t="shared" si="3"/>
        <v>û</v>
      </c>
    </row>
    <row r="252" spans="1:2">
      <c r="A252">
        <v>252</v>
      </c>
      <c r="B252" t="str">
        <f t="shared" si="3"/>
        <v>ü</v>
      </c>
    </row>
    <row r="253" spans="1:2">
      <c r="A253">
        <v>253</v>
      </c>
      <c r="B253" t="str">
        <f t="shared" si="3"/>
        <v>ý</v>
      </c>
    </row>
    <row r="254" spans="1:2">
      <c r="A254">
        <v>254</v>
      </c>
      <c r="B254" t="str">
        <f t="shared" si="3"/>
        <v>þ</v>
      </c>
    </row>
    <row r="255" spans="1:2">
      <c r="A255">
        <v>255</v>
      </c>
      <c r="B255" t="str">
        <f t="shared" si="3"/>
        <v>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90" zoomScaleNormal="90" workbookViewId="0">
      <selection activeCell="B18" sqref="B18"/>
    </sheetView>
  </sheetViews>
  <sheetFormatPr baseColWidth="10" defaultColWidth="9.109375" defaultRowHeight="13.2"/>
  <cols>
    <col min="1" max="1" width="3.77734375" style="59" customWidth="1"/>
    <col min="2" max="2" width="85.44140625" style="59" bestFit="1" customWidth="1"/>
    <col min="3" max="3" width="9.109375" style="59"/>
    <col min="4" max="4" width="12.33203125" style="59" customWidth="1"/>
    <col min="5" max="5" width="5.33203125" style="59" customWidth="1"/>
    <col min="6" max="256" width="9.109375" style="59"/>
    <col min="257" max="257" width="3.77734375" style="59" customWidth="1"/>
    <col min="258" max="258" width="85.44140625" style="59" bestFit="1" customWidth="1"/>
    <col min="259" max="259" width="9.109375" style="59"/>
    <col min="260" max="260" width="12.33203125" style="59" customWidth="1"/>
    <col min="261" max="261" width="5.33203125" style="59" customWidth="1"/>
    <col min="262" max="512" width="9.109375" style="59"/>
    <col min="513" max="513" width="3.77734375" style="59" customWidth="1"/>
    <col min="514" max="514" width="85.44140625" style="59" bestFit="1" customWidth="1"/>
    <col min="515" max="515" width="9.109375" style="59"/>
    <col min="516" max="516" width="12.33203125" style="59" customWidth="1"/>
    <col min="517" max="517" width="5.33203125" style="59" customWidth="1"/>
    <col min="518" max="768" width="9.109375" style="59"/>
    <col min="769" max="769" width="3.77734375" style="59" customWidth="1"/>
    <col min="770" max="770" width="85.44140625" style="59" bestFit="1" customWidth="1"/>
    <col min="771" max="771" width="9.109375" style="59"/>
    <col min="772" max="772" width="12.33203125" style="59" customWidth="1"/>
    <col min="773" max="773" width="5.33203125" style="59" customWidth="1"/>
    <col min="774" max="1024" width="9.109375" style="59"/>
    <col min="1025" max="1025" width="3.77734375" style="59" customWidth="1"/>
    <col min="1026" max="1026" width="85.44140625" style="59" bestFit="1" customWidth="1"/>
    <col min="1027" max="1027" width="9.109375" style="59"/>
    <col min="1028" max="1028" width="12.33203125" style="59" customWidth="1"/>
    <col min="1029" max="1029" width="5.33203125" style="59" customWidth="1"/>
    <col min="1030" max="1280" width="9.109375" style="59"/>
    <col min="1281" max="1281" width="3.77734375" style="59" customWidth="1"/>
    <col min="1282" max="1282" width="85.44140625" style="59" bestFit="1" customWidth="1"/>
    <col min="1283" max="1283" width="9.109375" style="59"/>
    <col min="1284" max="1284" width="12.33203125" style="59" customWidth="1"/>
    <col min="1285" max="1285" width="5.33203125" style="59" customWidth="1"/>
    <col min="1286" max="1536" width="9.109375" style="59"/>
    <col min="1537" max="1537" width="3.77734375" style="59" customWidth="1"/>
    <col min="1538" max="1538" width="85.44140625" style="59" bestFit="1" customWidth="1"/>
    <col min="1539" max="1539" width="9.109375" style="59"/>
    <col min="1540" max="1540" width="12.33203125" style="59" customWidth="1"/>
    <col min="1541" max="1541" width="5.33203125" style="59" customWidth="1"/>
    <col min="1542" max="1792" width="9.109375" style="59"/>
    <col min="1793" max="1793" width="3.77734375" style="59" customWidth="1"/>
    <col min="1794" max="1794" width="85.44140625" style="59" bestFit="1" customWidth="1"/>
    <col min="1795" max="1795" width="9.109375" style="59"/>
    <col min="1796" max="1796" width="12.33203125" style="59" customWidth="1"/>
    <col min="1797" max="1797" width="5.33203125" style="59" customWidth="1"/>
    <col min="1798" max="2048" width="9.109375" style="59"/>
    <col min="2049" max="2049" width="3.77734375" style="59" customWidth="1"/>
    <col min="2050" max="2050" width="85.44140625" style="59" bestFit="1" customWidth="1"/>
    <col min="2051" max="2051" width="9.109375" style="59"/>
    <col min="2052" max="2052" width="12.33203125" style="59" customWidth="1"/>
    <col min="2053" max="2053" width="5.33203125" style="59" customWidth="1"/>
    <col min="2054" max="2304" width="9.109375" style="59"/>
    <col min="2305" max="2305" width="3.77734375" style="59" customWidth="1"/>
    <col min="2306" max="2306" width="85.44140625" style="59" bestFit="1" customWidth="1"/>
    <col min="2307" max="2307" width="9.109375" style="59"/>
    <col min="2308" max="2308" width="12.33203125" style="59" customWidth="1"/>
    <col min="2309" max="2309" width="5.33203125" style="59" customWidth="1"/>
    <col min="2310" max="2560" width="9.109375" style="59"/>
    <col min="2561" max="2561" width="3.77734375" style="59" customWidth="1"/>
    <col min="2562" max="2562" width="85.44140625" style="59" bestFit="1" customWidth="1"/>
    <col min="2563" max="2563" width="9.109375" style="59"/>
    <col min="2564" max="2564" width="12.33203125" style="59" customWidth="1"/>
    <col min="2565" max="2565" width="5.33203125" style="59" customWidth="1"/>
    <col min="2566" max="2816" width="9.109375" style="59"/>
    <col min="2817" max="2817" width="3.77734375" style="59" customWidth="1"/>
    <col min="2818" max="2818" width="85.44140625" style="59" bestFit="1" customWidth="1"/>
    <col min="2819" max="2819" width="9.109375" style="59"/>
    <col min="2820" max="2820" width="12.33203125" style="59" customWidth="1"/>
    <col min="2821" max="2821" width="5.33203125" style="59" customWidth="1"/>
    <col min="2822" max="3072" width="9.109375" style="59"/>
    <col min="3073" max="3073" width="3.77734375" style="59" customWidth="1"/>
    <col min="3074" max="3074" width="85.44140625" style="59" bestFit="1" customWidth="1"/>
    <col min="3075" max="3075" width="9.109375" style="59"/>
    <col min="3076" max="3076" width="12.33203125" style="59" customWidth="1"/>
    <col min="3077" max="3077" width="5.33203125" style="59" customWidth="1"/>
    <col min="3078" max="3328" width="9.109375" style="59"/>
    <col min="3329" max="3329" width="3.77734375" style="59" customWidth="1"/>
    <col min="3330" max="3330" width="85.44140625" style="59" bestFit="1" customWidth="1"/>
    <col min="3331" max="3331" width="9.109375" style="59"/>
    <col min="3332" max="3332" width="12.33203125" style="59" customWidth="1"/>
    <col min="3333" max="3333" width="5.33203125" style="59" customWidth="1"/>
    <col min="3334" max="3584" width="9.109375" style="59"/>
    <col min="3585" max="3585" width="3.77734375" style="59" customWidth="1"/>
    <col min="3586" max="3586" width="85.44140625" style="59" bestFit="1" customWidth="1"/>
    <col min="3587" max="3587" width="9.109375" style="59"/>
    <col min="3588" max="3588" width="12.33203125" style="59" customWidth="1"/>
    <col min="3589" max="3589" width="5.33203125" style="59" customWidth="1"/>
    <col min="3590" max="3840" width="9.109375" style="59"/>
    <col min="3841" max="3841" width="3.77734375" style="59" customWidth="1"/>
    <col min="3842" max="3842" width="85.44140625" style="59" bestFit="1" customWidth="1"/>
    <col min="3843" max="3843" width="9.109375" style="59"/>
    <col min="3844" max="3844" width="12.33203125" style="59" customWidth="1"/>
    <col min="3845" max="3845" width="5.33203125" style="59" customWidth="1"/>
    <col min="3846" max="4096" width="9.109375" style="59"/>
    <col min="4097" max="4097" width="3.77734375" style="59" customWidth="1"/>
    <col min="4098" max="4098" width="85.44140625" style="59" bestFit="1" customWidth="1"/>
    <col min="4099" max="4099" width="9.109375" style="59"/>
    <col min="4100" max="4100" width="12.33203125" style="59" customWidth="1"/>
    <col min="4101" max="4101" width="5.33203125" style="59" customWidth="1"/>
    <col min="4102" max="4352" width="9.109375" style="59"/>
    <col min="4353" max="4353" width="3.77734375" style="59" customWidth="1"/>
    <col min="4354" max="4354" width="85.44140625" style="59" bestFit="1" customWidth="1"/>
    <col min="4355" max="4355" width="9.109375" style="59"/>
    <col min="4356" max="4356" width="12.33203125" style="59" customWidth="1"/>
    <col min="4357" max="4357" width="5.33203125" style="59" customWidth="1"/>
    <col min="4358" max="4608" width="9.109375" style="59"/>
    <col min="4609" max="4609" width="3.77734375" style="59" customWidth="1"/>
    <col min="4610" max="4610" width="85.44140625" style="59" bestFit="1" customWidth="1"/>
    <col min="4611" max="4611" width="9.109375" style="59"/>
    <col min="4612" max="4612" width="12.33203125" style="59" customWidth="1"/>
    <col min="4613" max="4613" width="5.33203125" style="59" customWidth="1"/>
    <col min="4614" max="4864" width="9.109375" style="59"/>
    <col min="4865" max="4865" width="3.77734375" style="59" customWidth="1"/>
    <col min="4866" max="4866" width="85.44140625" style="59" bestFit="1" customWidth="1"/>
    <col min="4867" max="4867" width="9.109375" style="59"/>
    <col min="4868" max="4868" width="12.33203125" style="59" customWidth="1"/>
    <col min="4869" max="4869" width="5.33203125" style="59" customWidth="1"/>
    <col min="4870" max="5120" width="9.109375" style="59"/>
    <col min="5121" max="5121" width="3.77734375" style="59" customWidth="1"/>
    <col min="5122" max="5122" width="85.44140625" style="59" bestFit="1" customWidth="1"/>
    <col min="5123" max="5123" width="9.109375" style="59"/>
    <col min="5124" max="5124" width="12.33203125" style="59" customWidth="1"/>
    <col min="5125" max="5125" width="5.33203125" style="59" customWidth="1"/>
    <col min="5126" max="5376" width="9.109375" style="59"/>
    <col min="5377" max="5377" width="3.77734375" style="59" customWidth="1"/>
    <col min="5378" max="5378" width="85.44140625" style="59" bestFit="1" customWidth="1"/>
    <col min="5379" max="5379" width="9.109375" style="59"/>
    <col min="5380" max="5380" width="12.33203125" style="59" customWidth="1"/>
    <col min="5381" max="5381" width="5.33203125" style="59" customWidth="1"/>
    <col min="5382" max="5632" width="9.109375" style="59"/>
    <col min="5633" max="5633" width="3.77734375" style="59" customWidth="1"/>
    <col min="5634" max="5634" width="85.44140625" style="59" bestFit="1" customWidth="1"/>
    <col min="5635" max="5635" width="9.109375" style="59"/>
    <col min="5636" max="5636" width="12.33203125" style="59" customWidth="1"/>
    <col min="5637" max="5637" width="5.33203125" style="59" customWidth="1"/>
    <col min="5638" max="5888" width="9.109375" style="59"/>
    <col min="5889" max="5889" width="3.77734375" style="59" customWidth="1"/>
    <col min="5890" max="5890" width="85.44140625" style="59" bestFit="1" customWidth="1"/>
    <col min="5891" max="5891" width="9.109375" style="59"/>
    <col min="5892" max="5892" width="12.33203125" style="59" customWidth="1"/>
    <col min="5893" max="5893" width="5.33203125" style="59" customWidth="1"/>
    <col min="5894" max="6144" width="9.109375" style="59"/>
    <col min="6145" max="6145" width="3.77734375" style="59" customWidth="1"/>
    <col min="6146" max="6146" width="85.44140625" style="59" bestFit="1" customWidth="1"/>
    <col min="6147" max="6147" width="9.109375" style="59"/>
    <col min="6148" max="6148" width="12.33203125" style="59" customWidth="1"/>
    <col min="6149" max="6149" width="5.33203125" style="59" customWidth="1"/>
    <col min="6150" max="6400" width="9.109375" style="59"/>
    <col min="6401" max="6401" width="3.77734375" style="59" customWidth="1"/>
    <col min="6402" max="6402" width="85.44140625" style="59" bestFit="1" customWidth="1"/>
    <col min="6403" max="6403" width="9.109375" style="59"/>
    <col min="6404" max="6404" width="12.33203125" style="59" customWidth="1"/>
    <col min="6405" max="6405" width="5.33203125" style="59" customWidth="1"/>
    <col min="6406" max="6656" width="9.109375" style="59"/>
    <col min="6657" max="6657" width="3.77734375" style="59" customWidth="1"/>
    <col min="6658" max="6658" width="85.44140625" style="59" bestFit="1" customWidth="1"/>
    <col min="6659" max="6659" width="9.109375" style="59"/>
    <col min="6660" max="6660" width="12.33203125" style="59" customWidth="1"/>
    <col min="6661" max="6661" width="5.33203125" style="59" customWidth="1"/>
    <col min="6662" max="6912" width="9.109375" style="59"/>
    <col min="6913" max="6913" width="3.77734375" style="59" customWidth="1"/>
    <col min="6914" max="6914" width="85.44140625" style="59" bestFit="1" customWidth="1"/>
    <col min="6915" max="6915" width="9.109375" style="59"/>
    <col min="6916" max="6916" width="12.33203125" style="59" customWidth="1"/>
    <col min="6917" max="6917" width="5.33203125" style="59" customWidth="1"/>
    <col min="6918" max="7168" width="9.109375" style="59"/>
    <col min="7169" max="7169" width="3.77734375" style="59" customWidth="1"/>
    <col min="7170" max="7170" width="85.44140625" style="59" bestFit="1" customWidth="1"/>
    <col min="7171" max="7171" width="9.109375" style="59"/>
    <col min="7172" max="7172" width="12.33203125" style="59" customWidth="1"/>
    <col min="7173" max="7173" width="5.33203125" style="59" customWidth="1"/>
    <col min="7174" max="7424" width="9.109375" style="59"/>
    <col min="7425" max="7425" width="3.77734375" style="59" customWidth="1"/>
    <col min="7426" max="7426" width="85.44140625" style="59" bestFit="1" customWidth="1"/>
    <col min="7427" max="7427" width="9.109375" style="59"/>
    <col min="7428" max="7428" width="12.33203125" style="59" customWidth="1"/>
    <col min="7429" max="7429" width="5.33203125" style="59" customWidth="1"/>
    <col min="7430" max="7680" width="9.109375" style="59"/>
    <col min="7681" max="7681" width="3.77734375" style="59" customWidth="1"/>
    <col min="7682" max="7682" width="85.44140625" style="59" bestFit="1" customWidth="1"/>
    <col min="7683" max="7683" width="9.109375" style="59"/>
    <col min="7684" max="7684" width="12.33203125" style="59" customWidth="1"/>
    <col min="7685" max="7685" width="5.33203125" style="59" customWidth="1"/>
    <col min="7686" max="7936" width="9.109375" style="59"/>
    <col min="7937" max="7937" width="3.77734375" style="59" customWidth="1"/>
    <col min="7938" max="7938" width="85.44140625" style="59" bestFit="1" customWidth="1"/>
    <col min="7939" max="7939" width="9.109375" style="59"/>
    <col min="7940" max="7940" width="12.33203125" style="59" customWidth="1"/>
    <col min="7941" max="7941" width="5.33203125" style="59" customWidth="1"/>
    <col min="7942" max="8192" width="9.109375" style="59"/>
    <col min="8193" max="8193" width="3.77734375" style="59" customWidth="1"/>
    <col min="8194" max="8194" width="85.44140625" style="59" bestFit="1" customWidth="1"/>
    <col min="8195" max="8195" width="9.109375" style="59"/>
    <col min="8196" max="8196" width="12.33203125" style="59" customWidth="1"/>
    <col min="8197" max="8197" width="5.33203125" style="59" customWidth="1"/>
    <col min="8198" max="8448" width="9.109375" style="59"/>
    <col min="8449" max="8449" width="3.77734375" style="59" customWidth="1"/>
    <col min="8450" max="8450" width="85.44140625" style="59" bestFit="1" customWidth="1"/>
    <col min="8451" max="8451" width="9.109375" style="59"/>
    <col min="8452" max="8452" width="12.33203125" style="59" customWidth="1"/>
    <col min="8453" max="8453" width="5.33203125" style="59" customWidth="1"/>
    <col min="8454" max="8704" width="9.109375" style="59"/>
    <col min="8705" max="8705" width="3.77734375" style="59" customWidth="1"/>
    <col min="8706" max="8706" width="85.44140625" style="59" bestFit="1" customWidth="1"/>
    <col min="8707" max="8707" width="9.109375" style="59"/>
    <col min="8708" max="8708" width="12.33203125" style="59" customWidth="1"/>
    <col min="8709" max="8709" width="5.33203125" style="59" customWidth="1"/>
    <col min="8710" max="8960" width="9.109375" style="59"/>
    <col min="8961" max="8961" width="3.77734375" style="59" customWidth="1"/>
    <col min="8962" max="8962" width="85.44140625" style="59" bestFit="1" customWidth="1"/>
    <col min="8963" max="8963" width="9.109375" style="59"/>
    <col min="8964" max="8964" width="12.33203125" style="59" customWidth="1"/>
    <col min="8965" max="8965" width="5.33203125" style="59" customWidth="1"/>
    <col min="8966" max="9216" width="9.109375" style="59"/>
    <col min="9217" max="9217" width="3.77734375" style="59" customWidth="1"/>
    <col min="9218" max="9218" width="85.44140625" style="59" bestFit="1" customWidth="1"/>
    <col min="9219" max="9219" width="9.109375" style="59"/>
    <col min="9220" max="9220" width="12.33203125" style="59" customWidth="1"/>
    <col min="9221" max="9221" width="5.33203125" style="59" customWidth="1"/>
    <col min="9222" max="9472" width="9.109375" style="59"/>
    <col min="9473" max="9473" width="3.77734375" style="59" customWidth="1"/>
    <col min="9474" max="9474" width="85.44140625" style="59" bestFit="1" customWidth="1"/>
    <col min="9475" max="9475" width="9.109375" style="59"/>
    <col min="9476" max="9476" width="12.33203125" style="59" customWidth="1"/>
    <col min="9477" max="9477" width="5.33203125" style="59" customWidth="1"/>
    <col min="9478" max="9728" width="9.109375" style="59"/>
    <col min="9729" max="9729" width="3.77734375" style="59" customWidth="1"/>
    <col min="9730" max="9730" width="85.44140625" style="59" bestFit="1" customWidth="1"/>
    <col min="9731" max="9731" width="9.109375" style="59"/>
    <col min="9732" max="9732" width="12.33203125" style="59" customWidth="1"/>
    <col min="9733" max="9733" width="5.33203125" style="59" customWidth="1"/>
    <col min="9734" max="9984" width="9.109375" style="59"/>
    <col min="9985" max="9985" width="3.77734375" style="59" customWidth="1"/>
    <col min="9986" max="9986" width="85.44140625" style="59" bestFit="1" customWidth="1"/>
    <col min="9987" max="9987" width="9.109375" style="59"/>
    <col min="9988" max="9988" width="12.33203125" style="59" customWidth="1"/>
    <col min="9989" max="9989" width="5.33203125" style="59" customWidth="1"/>
    <col min="9990" max="10240" width="9.109375" style="59"/>
    <col min="10241" max="10241" width="3.77734375" style="59" customWidth="1"/>
    <col min="10242" max="10242" width="85.44140625" style="59" bestFit="1" customWidth="1"/>
    <col min="10243" max="10243" width="9.109375" style="59"/>
    <col min="10244" max="10244" width="12.33203125" style="59" customWidth="1"/>
    <col min="10245" max="10245" width="5.33203125" style="59" customWidth="1"/>
    <col min="10246" max="10496" width="9.109375" style="59"/>
    <col min="10497" max="10497" width="3.77734375" style="59" customWidth="1"/>
    <col min="10498" max="10498" width="85.44140625" style="59" bestFit="1" customWidth="1"/>
    <col min="10499" max="10499" width="9.109375" style="59"/>
    <col min="10500" max="10500" width="12.33203125" style="59" customWidth="1"/>
    <col min="10501" max="10501" width="5.33203125" style="59" customWidth="1"/>
    <col min="10502" max="10752" width="9.109375" style="59"/>
    <col min="10753" max="10753" width="3.77734375" style="59" customWidth="1"/>
    <col min="10754" max="10754" width="85.44140625" style="59" bestFit="1" customWidth="1"/>
    <col min="10755" max="10755" width="9.109375" style="59"/>
    <col min="10756" max="10756" width="12.33203125" style="59" customWidth="1"/>
    <col min="10757" max="10757" width="5.33203125" style="59" customWidth="1"/>
    <col min="10758" max="11008" width="9.109375" style="59"/>
    <col min="11009" max="11009" width="3.77734375" style="59" customWidth="1"/>
    <col min="11010" max="11010" width="85.44140625" style="59" bestFit="1" customWidth="1"/>
    <col min="11011" max="11011" width="9.109375" style="59"/>
    <col min="11012" max="11012" width="12.33203125" style="59" customWidth="1"/>
    <col min="11013" max="11013" width="5.33203125" style="59" customWidth="1"/>
    <col min="11014" max="11264" width="9.109375" style="59"/>
    <col min="11265" max="11265" width="3.77734375" style="59" customWidth="1"/>
    <col min="11266" max="11266" width="85.44140625" style="59" bestFit="1" customWidth="1"/>
    <col min="11267" max="11267" width="9.109375" style="59"/>
    <col min="11268" max="11268" width="12.33203125" style="59" customWidth="1"/>
    <col min="11269" max="11269" width="5.33203125" style="59" customWidth="1"/>
    <col min="11270" max="11520" width="9.109375" style="59"/>
    <col min="11521" max="11521" width="3.77734375" style="59" customWidth="1"/>
    <col min="11522" max="11522" width="85.44140625" style="59" bestFit="1" customWidth="1"/>
    <col min="11523" max="11523" width="9.109375" style="59"/>
    <col min="11524" max="11524" width="12.33203125" style="59" customWidth="1"/>
    <col min="11525" max="11525" width="5.33203125" style="59" customWidth="1"/>
    <col min="11526" max="11776" width="9.109375" style="59"/>
    <col min="11777" max="11777" width="3.77734375" style="59" customWidth="1"/>
    <col min="11778" max="11778" width="85.44140625" style="59" bestFit="1" customWidth="1"/>
    <col min="11779" max="11779" width="9.109375" style="59"/>
    <col min="11780" max="11780" width="12.33203125" style="59" customWidth="1"/>
    <col min="11781" max="11781" width="5.33203125" style="59" customWidth="1"/>
    <col min="11782" max="12032" width="9.109375" style="59"/>
    <col min="12033" max="12033" width="3.77734375" style="59" customWidth="1"/>
    <col min="12034" max="12034" width="85.44140625" style="59" bestFit="1" customWidth="1"/>
    <col min="12035" max="12035" width="9.109375" style="59"/>
    <col min="12036" max="12036" width="12.33203125" style="59" customWidth="1"/>
    <col min="12037" max="12037" width="5.33203125" style="59" customWidth="1"/>
    <col min="12038" max="12288" width="9.109375" style="59"/>
    <col min="12289" max="12289" width="3.77734375" style="59" customWidth="1"/>
    <col min="12290" max="12290" width="85.44140625" style="59" bestFit="1" customWidth="1"/>
    <col min="12291" max="12291" width="9.109375" style="59"/>
    <col min="12292" max="12292" width="12.33203125" style="59" customWidth="1"/>
    <col min="12293" max="12293" width="5.33203125" style="59" customWidth="1"/>
    <col min="12294" max="12544" width="9.109375" style="59"/>
    <col min="12545" max="12545" width="3.77734375" style="59" customWidth="1"/>
    <col min="12546" max="12546" width="85.44140625" style="59" bestFit="1" customWidth="1"/>
    <col min="12547" max="12547" width="9.109375" style="59"/>
    <col min="12548" max="12548" width="12.33203125" style="59" customWidth="1"/>
    <col min="12549" max="12549" width="5.33203125" style="59" customWidth="1"/>
    <col min="12550" max="12800" width="9.109375" style="59"/>
    <col min="12801" max="12801" width="3.77734375" style="59" customWidth="1"/>
    <col min="12802" max="12802" width="85.44140625" style="59" bestFit="1" customWidth="1"/>
    <col min="12803" max="12803" width="9.109375" style="59"/>
    <col min="12804" max="12804" width="12.33203125" style="59" customWidth="1"/>
    <col min="12805" max="12805" width="5.33203125" style="59" customWidth="1"/>
    <col min="12806" max="13056" width="9.109375" style="59"/>
    <col min="13057" max="13057" width="3.77734375" style="59" customWidth="1"/>
    <col min="13058" max="13058" width="85.44140625" style="59" bestFit="1" customWidth="1"/>
    <col min="13059" max="13059" width="9.109375" style="59"/>
    <col min="13060" max="13060" width="12.33203125" style="59" customWidth="1"/>
    <col min="13061" max="13061" width="5.33203125" style="59" customWidth="1"/>
    <col min="13062" max="13312" width="9.109375" style="59"/>
    <col min="13313" max="13313" width="3.77734375" style="59" customWidth="1"/>
    <col min="13314" max="13314" width="85.44140625" style="59" bestFit="1" customWidth="1"/>
    <col min="13315" max="13315" width="9.109375" style="59"/>
    <col min="13316" max="13316" width="12.33203125" style="59" customWidth="1"/>
    <col min="13317" max="13317" width="5.33203125" style="59" customWidth="1"/>
    <col min="13318" max="13568" width="9.109375" style="59"/>
    <col min="13569" max="13569" width="3.77734375" style="59" customWidth="1"/>
    <col min="13570" max="13570" width="85.44140625" style="59" bestFit="1" customWidth="1"/>
    <col min="13571" max="13571" width="9.109375" style="59"/>
    <col min="13572" max="13572" width="12.33203125" style="59" customWidth="1"/>
    <col min="13573" max="13573" width="5.33203125" style="59" customWidth="1"/>
    <col min="13574" max="13824" width="9.109375" style="59"/>
    <col min="13825" max="13825" width="3.77734375" style="59" customWidth="1"/>
    <col min="13826" max="13826" width="85.44140625" style="59" bestFit="1" customWidth="1"/>
    <col min="13827" max="13827" width="9.109375" style="59"/>
    <col min="13828" max="13828" width="12.33203125" style="59" customWidth="1"/>
    <col min="13829" max="13829" width="5.33203125" style="59" customWidth="1"/>
    <col min="13830" max="14080" width="9.109375" style="59"/>
    <col min="14081" max="14081" width="3.77734375" style="59" customWidth="1"/>
    <col min="14082" max="14082" width="85.44140625" style="59" bestFit="1" customWidth="1"/>
    <col min="14083" max="14083" width="9.109375" style="59"/>
    <col min="14084" max="14084" width="12.33203125" style="59" customWidth="1"/>
    <col min="14085" max="14085" width="5.33203125" style="59" customWidth="1"/>
    <col min="14086" max="14336" width="9.109375" style="59"/>
    <col min="14337" max="14337" width="3.77734375" style="59" customWidth="1"/>
    <col min="14338" max="14338" width="85.44140625" style="59" bestFit="1" customWidth="1"/>
    <col min="14339" max="14339" width="9.109375" style="59"/>
    <col min="14340" max="14340" width="12.33203125" style="59" customWidth="1"/>
    <col min="14341" max="14341" width="5.33203125" style="59" customWidth="1"/>
    <col min="14342" max="14592" width="9.109375" style="59"/>
    <col min="14593" max="14593" width="3.77734375" style="59" customWidth="1"/>
    <col min="14594" max="14594" width="85.44140625" style="59" bestFit="1" customWidth="1"/>
    <col min="14595" max="14595" width="9.109375" style="59"/>
    <col min="14596" max="14596" width="12.33203125" style="59" customWidth="1"/>
    <col min="14597" max="14597" width="5.33203125" style="59" customWidth="1"/>
    <col min="14598" max="14848" width="9.109375" style="59"/>
    <col min="14849" max="14849" width="3.77734375" style="59" customWidth="1"/>
    <col min="14850" max="14850" width="85.44140625" style="59" bestFit="1" customWidth="1"/>
    <col min="14851" max="14851" width="9.109375" style="59"/>
    <col min="14852" max="14852" width="12.33203125" style="59" customWidth="1"/>
    <col min="14853" max="14853" width="5.33203125" style="59" customWidth="1"/>
    <col min="14854" max="15104" width="9.109375" style="59"/>
    <col min="15105" max="15105" width="3.77734375" style="59" customWidth="1"/>
    <col min="15106" max="15106" width="85.44140625" style="59" bestFit="1" customWidth="1"/>
    <col min="15107" max="15107" width="9.109375" style="59"/>
    <col min="15108" max="15108" width="12.33203125" style="59" customWidth="1"/>
    <col min="15109" max="15109" width="5.33203125" style="59" customWidth="1"/>
    <col min="15110" max="15360" width="9.109375" style="59"/>
    <col min="15361" max="15361" width="3.77734375" style="59" customWidth="1"/>
    <col min="15362" max="15362" width="85.44140625" style="59" bestFit="1" customWidth="1"/>
    <col min="15363" max="15363" width="9.109375" style="59"/>
    <col min="15364" max="15364" width="12.33203125" style="59" customWidth="1"/>
    <col min="15365" max="15365" width="5.33203125" style="59" customWidth="1"/>
    <col min="15366" max="15616" width="9.109375" style="59"/>
    <col min="15617" max="15617" width="3.77734375" style="59" customWidth="1"/>
    <col min="15618" max="15618" width="85.44140625" style="59" bestFit="1" customWidth="1"/>
    <col min="15619" max="15619" width="9.109375" style="59"/>
    <col min="15620" max="15620" width="12.33203125" style="59" customWidth="1"/>
    <col min="15621" max="15621" width="5.33203125" style="59" customWidth="1"/>
    <col min="15622" max="15872" width="9.109375" style="59"/>
    <col min="15873" max="15873" width="3.77734375" style="59" customWidth="1"/>
    <col min="15874" max="15874" width="85.44140625" style="59" bestFit="1" customWidth="1"/>
    <col min="15875" max="15875" width="9.109375" style="59"/>
    <col min="15876" max="15876" width="12.33203125" style="59" customWidth="1"/>
    <col min="15877" max="15877" width="5.33203125" style="59" customWidth="1"/>
    <col min="15878" max="16128" width="9.109375" style="59"/>
    <col min="16129" max="16129" width="3.77734375" style="59" customWidth="1"/>
    <col min="16130" max="16130" width="85.44140625" style="59" bestFit="1" customWidth="1"/>
    <col min="16131" max="16131" width="9.109375" style="59"/>
    <col min="16132" max="16132" width="12.33203125" style="59" customWidth="1"/>
    <col min="16133" max="16133" width="5.33203125" style="59" customWidth="1"/>
    <col min="16134" max="16384" width="9.109375" style="59"/>
  </cols>
  <sheetData>
    <row r="1" spans="1:5">
      <c r="A1" s="56"/>
      <c r="B1" s="57"/>
      <c r="C1" s="57"/>
      <c r="D1" s="57"/>
      <c r="E1" s="58"/>
    </row>
    <row r="2" spans="1:5">
      <c r="A2" s="60"/>
      <c r="B2" s="61"/>
      <c r="C2" s="61"/>
      <c r="D2" s="61"/>
      <c r="E2" s="62"/>
    </row>
    <row r="3" spans="1:5">
      <c r="A3" s="60"/>
      <c r="B3" s="61"/>
      <c r="C3" s="61"/>
      <c r="D3" s="61"/>
      <c r="E3" s="62"/>
    </row>
    <row r="4" spans="1:5" ht="30">
      <c r="A4" s="60"/>
      <c r="B4" s="61"/>
      <c r="C4" s="63"/>
      <c r="D4" s="61"/>
      <c r="E4" s="62"/>
    </row>
    <row r="5" spans="1:5">
      <c r="A5" s="60"/>
      <c r="B5" s="61"/>
      <c r="C5" s="61"/>
      <c r="D5" s="61"/>
      <c r="E5" s="62"/>
    </row>
    <row r="6" spans="1:5">
      <c r="A6" s="60"/>
      <c r="B6" s="61"/>
      <c r="C6" s="61"/>
      <c r="D6" s="61"/>
      <c r="E6" s="62"/>
    </row>
    <row r="7" spans="1:5">
      <c r="A7" s="60"/>
      <c r="B7" s="61"/>
      <c r="C7" s="61"/>
      <c r="D7" s="61"/>
      <c r="E7" s="62"/>
    </row>
    <row r="8" spans="1:5">
      <c r="A8" s="60"/>
      <c r="B8" s="61"/>
      <c r="C8" s="61"/>
      <c r="D8" s="61"/>
      <c r="E8" s="62"/>
    </row>
    <row r="9" spans="1:5">
      <c r="A9" s="60"/>
      <c r="B9" s="61"/>
      <c r="C9" s="61"/>
      <c r="D9" s="61"/>
      <c r="E9" s="62"/>
    </row>
    <row r="10" spans="1:5">
      <c r="A10" s="60"/>
      <c r="B10" s="61"/>
      <c r="C10" s="61"/>
      <c r="D10" s="61"/>
      <c r="E10" s="62"/>
    </row>
    <row r="11" spans="1:5" ht="13.8">
      <c r="A11" s="60"/>
      <c r="B11" s="64"/>
      <c r="C11" s="61"/>
      <c r="D11" s="61"/>
      <c r="E11" s="62"/>
    </row>
    <row r="12" spans="1:5" ht="13.8">
      <c r="A12" s="60"/>
      <c r="B12" s="64"/>
      <c r="C12" s="61"/>
      <c r="D12" s="61"/>
      <c r="E12" s="62"/>
    </row>
    <row r="13" spans="1:5" ht="13.8">
      <c r="A13" s="60"/>
      <c r="B13" s="64"/>
      <c r="C13" s="61"/>
      <c r="D13" s="61"/>
      <c r="E13" s="62"/>
    </row>
    <row r="14" spans="1:5">
      <c r="A14" s="60"/>
      <c r="B14" s="61"/>
      <c r="C14" s="61"/>
      <c r="D14" s="61"/>
      <c r="E14" s="62"/>
    </row>
    <row r="15" spans="1:5">
      <c r="A15" s="60"/>
      <c r="B15" s="61"/>
      <c r="C15" s="61"/>
      <c r="D15" s="61"/>
      <c r="E15" s="62"/>
    </row>
    <row r="16" spans="1:5" ht="24.6">
      <c r="A16" s="60"/>
      <c r="B16" s="65"/>
      <c r="C16" s="61"/>
      <c r="D16" s="61"/>
      <c r="E16" s="62"/>
    </row>
    <row r="17" spans="1:5">
      <c r="A17" s="60"/>
      <c r="B17" s="61"/>
      <c r="C17" s="61"/>
      <c r="D17" s="61"/>
      <c r="E17" s="62"/>
    </row>
    <row r="18" spans="1:5" ht="27.6">
      <c r="A18" s="60"/>
      <c r="B18" s="66" t="s">
        <v>82</v>
      </c>
      <c r="C18" s="61"/>
      <c r="D18" s="61"/>
      <c r="E18" s="62"/>
    </row>
    <row r="19" spans="1:5" ht="24.6">
      <c r="A19" s="60"/>
      <c r="B19" s="67"/>
      <c r="C19" s="61"/>
      <c r="D19" s="61"/>
      <c r="E19" s="62"/>
    </row>
    <row r="20" spans="1:5" s="72" customFormat="1" ht="32.4">
      <c r="A20" s="68"/>
      <c r="B20" s="69" t="s">
        <v>77</v>
      </c>
      <c r="C20" s="70"/>
      <c r="D20" s="70"/>
      <c r="E20" s="71"/>
    </row>
    <row r="21" spans="1:5">
      <c r="A21" s="60"/>
      <c r="B21" s="61"/>
      <c r="C21" s="61"/>
      <c r="D21" s="61"/>
      <c r="E21" s="62"/>
    </row>
    <row r="22" spans="1:5">
      <c r="A22" s="60"/>
      <c r="B22" s="61"/>
      <c r="C22" s="61"/>
      <c r="D22" s="61"/>
      <c r="E22" s="62"/>
    </row>
    <row r="23" spans="1:5" s="77" customFormat="1" ht="15.6">
      <c r="A23" s="73"/>
      <c r="B23" s="74" t="s">
        <v>78</v>
      </c>
      <c r="C23" s="75"/>
      <c r="D23" s="75"/>
      <c r="E23" s="76"/>
    </row>
    <row r="24" spans="1:5">
      <c r="A24" s="60"/>
      <c r="B24" s="78"/>
      <c r="C24" s="61"/>
      <c r="D24" s="61"/>
      <c r="E24" s="62"/>
    </row>
    <row r="25" spans="1:5" s="77" customFormat="1" ht="15.6">
      <c r="A25" s="73"/>
      <c r="B25" s="74" t="s">
        <v>79</v>
      </c>
      <c r="C25" s="75"/>
      <c r="D25" s="75"/>
      <c r="E25" s="76"/>
    </row>
    <row r="26" spans="1:5" s="77" customFormat="1" ht="15.6">
      <c r="A26" s="73"/>
      <c r="B26" s="74" t="s">
        <v>80</v>
      </c>
      <c r="C26" s="75"/>
      <c r="D26" s="75"/>
      <c r="E26" s="76"/>
    </row>
    <row r="27" spans="1:5" s="77" customFormat="1" ht="15">
      <c r="A27" s="73"/>
      <c r="B27" s="79" t="s">
        <v>81</v>
      </c>
      <c r="C27" s="75"/>
      <c r="D27" s="75"/>
      <c r="E27" s="76"/>
    </row>
    <row r="28" spans="1:5" ht="13.8" thickBot="1">
      <c r="A28" s="80"/>
      <c r="B28" s="81"/>
      <c r="C28" s="81"/>
      <c r="D28" s="81"/>
      <c r="E28" s="82"/>
    </row>
  </sheetData>
  <hyperlinks>
    <hyperlink ref="B27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"/>
  <sheetViews>
    <sheetView topLeftCell="A33" workbookViewId="0">
      <selection activeCell="F47" sqref="F47"/>
    </sheetView>
  </sheetViews>
  <sheetFormatPr baseColWidth="10" defaultColWidth="11.44140625" defaultRowHeight="13.2"/>
  <cols>
    <col min="1" max="1" width="11.44140625" style="3"/>
    <col min="2" max="2" width="4.5546875" style="4" customWidth="1"/>
    <col min="3" max="3" width="77.5546875" style="3" customWidth="1"/>
    <col min="4" max="4" width="5.5546875" style="3" bestFit="1" customWidth="1"/>
    <col min="5" max="6" width="15.44140625" style="3" customWidth="1"/>
    <col min="7" max="8" width="11.44140625" style="3"/>
    <col min="9" max="9" width="13" style="3" bestFit="1" customWidth="1"/>
    <col min="10" max="10" width="9.109375" style="3" customWidth="1"/>
    <col min="11" max="11" width="13.88671875" style="3" customWidth="1"/>
    <col min="12" max="16384" width="11.44140625" style="3"/>
  </cols>
  <sheetData>
    <row r="1" spans="1:11" ht="15.6">
      <c r="A1" s="1" t="str">
        <f>+'[1]Balance de comprobacion'!B1</f>
        <v>EMPRESA MODELO S.A.</v>
      </c>
      <c r="B1" s="2"/>
    </row>
    <row r="2" spans="1:11" ht="15.6">
      <c r="A2" s="1" t="s">
        <v>1</v>
      </c>
      <c r="B2" s="2"/>
    </row>
    <row r="3" spans="1:11">
      <c r="D3" s="5"/>
      <c r="E3" s="5"/>
      <c r="H3" s="6" t="s">
        <v>2</v>
      </c>
      <c r="K3" s="7"/>
    </row>
    <row r="4" spans="1:11">
      <c r="C4" s="8" t="s">
        <v>3</v>
      </c>
      <c r="D4" s="5"/>
      <c r="E4" s="9" t="s">
        <v>4</v>
      </c>
      <c r="F4" s="10" t="str">
        <f>MID(E4,9,1)</f>
        <v>0</v>
      </c>
      <c r="H4" s="6"/>
      <c r="K4" s="7"/>
    </row>
    <row r="5" spans="1:11">
      <c r="C5" s="8" t="s">
        <v>5</v>
      </c>
      <c r="D5" s="5"/>
      <c r="E5" s="11">
        <f>+F4+F5</f>
        <v>0</v>
      </c>
      <c r="F5" s="12">
        <v>0</v>
      </c>
      <c r="H5" s="6"/>
      <c r="K5" s="7"/>
    </row>
    <row r="6" spans="1:11">
      <c r="C6" s="8"/>
      <c r="D6" s="5"/>
      <c r="E6" s="5"/>
      <c r="H6" s="6"/>
      <c r="K6" s="7"/>
    </row>
    <row r="7" spans="1:11">
      <c r="C7" s="13"/>
      <c r="D7" s="13"/>
      <c r="E7" s="13"/>
      <c r="F7" s="13"/>
      <c r="G7" s="13"/>
      <c r="K7" s="7"/>
    </row>
    <row r="8" spans="1:11" s="19" customFormat="1">
      <c r="A8" s="14" t="s">
        <v>6</v>
      </c>
      <c r="B8" s="15"/>
      <c r="C8" s="16" t="s">
        <v>7</v>
      </c>
      <c r="D8" s="17" t="s">
        <v>8</v>
      </c>
      <c r="E8" s="17" t="s">
        <v>9</v>
      </c>
      <c r="F8" s="16" t="s">
        <v>10</v>
      </c>
      <c r="G8" s="18"/>
    </row>
    <row r="9" spans="1:11">
      <c r="C9" s="13" t="s">
        <v>11</v>
      </c>
      <c r="D9" s="20">
        <v>2E-3</v>
      </c>
      <c r="E9" s="21">
        <f>+F33</f>
        <v>916178.27999999968</v>
      </c>
      <c r="F9" s="22">
        <f>+D9*E9</f>
        <v>1832.3565599999995</v>
      </c>
      <c r="G9" s="13"/>
      <c r="I9" s="7"/>
    </row>
    <row r="10" spans="1:11">
      <c r="C10" s="13" t="s">
        <v>12</v>
      </c>
      <c r="D10" s="20">
        <v>2E-3</v>
      </c>
      <c r="E10" s="21">
        <f>+F44</f>
        <v>3830853.7694999995</v>
      </c>
      <c r="F10" s="22">
        <f t="shared" ref="F10:F12" si="0">+D10*E10</f>
        <v>7661.7075389999991</v>
      </c>
      <c r="G10" s="13"/>
      <c r="I10" s="7"/>
    </row>
    <row r="11" spans="1:11">
      <c r="C11" s="13" t="s">
        <v>13</v>
      </c>
      <c r="D11" s="20">
        <v>4.0000000000000001E-3</v>
      </c>
      <c r="E11" s="21">
        <f>+F85</f>
        <v>2259779.35</v>
      </c>
      <c r="F11" s="22">
        <f t="shared" si="0"/>
        <v>9039.117400000001</v>
      </c>
      <c r="G11" s="13"/>
      <c r="I11" s="7"/>
    </row>
    <row r="12" spans="1:11">
      <c r="C12" s="13" t="s">
        <v>14</v>
      </c>
      <c r="D12" s="20">
        <v>4.0000000000000001E-3</v>
      </c>
      <c r="E12" s="21">
        <f ca="1">+F51</f>
        <v>3915353.2299999995</v>
      </c>
      <c r="F12" s="22">
        <f t="shared" ca="1" si="0"/>
        <v>15661.412919999999</v>
      </c>
      <c r="G12" s="13"/>
      <c r="I12" s="7"/>
    </row>
    <row r="13" spans="1:11" ht="13.8" thickBot="1">
      <c r="A13" s="3">
        <v>879</v>
      </c>
      <c r="C13" s="23" t="s">
        <v>15</v>
      </c>
      <c r="D13" s="13"/>
      <c r="E13" s="13"/>
      <c r="F13" s="24">
        <f ca="1">SUM(F9:F12)</f>
        <v>34194.594419000001</v>
      </c>
      <c r="G13" s="13"/>
    </row>
    <row r="14" spans="1:11" ht="13.8" thickTop="1">
      <c r="C14" s="23"/>
      <c r="D14" s="13"/>
      <c r="E14" s="13"/>
      <c r="F14" s="25"/>
      <c r="G14" s="13"/>
    </row>
    <row r="15" spans="1:11">
      <c r="C15" s="26" t="s">
        <v>16</v>
      </c>
      <c r="D15" s="13"/>
      <c r="E15" s="13"/>
      <c r="F15" s="27">
        <v>0</v>
      </c>
      <c r="G15" s="13"/>
      <c r="K15" s="7"/>
    </row>
    <row r="16" spans="1:11">
      <c r="C16" s="13"/>
      <c r="D16" s="13"/>
      <c r="E16" s="13"/>
      <c r="F16" s="13"/>
      <c r="G16" s="13"/>
      <c r="K16" s="7"/>
    </row>
    <row r="17" spans="1:14">
      <c r="A17" s="3">
        <v>871</v>
      </c>
      <c r="C17" s="13" t="s">
        <v>17</v>
      </c>
      <c r="E17" s="28" t="str">
        <f>CONCATENATE(M17," ",N17)</f>
        <v>28 de julio</v>
      </c>
      <c r="F17" s="29">
        <f ca="1">IF($F$13&gt;$F$15,($F$13-$F$15)/2,0)</f>
        <v>17097.2972095</v>
      </c>
      <c r="G17" s="13"/>
      <c r="K17" s="7"/>
      <c r="M17" s="30">
        <f>IF(E5=1,10,IF(E5=2,12,IF(E5=3,14,IF(E5=4,16,IF(E5=5,18,IF(E5=6,20,IF(E5=7,22,IF(E5=8,24,IF(E5=9,26,28)))))))))</f>
        <v>28</v>
      </c>
      <c r="N17" s="12" t="s">
        <v>18</v>
      </c>
    </row>
    <row r="18" spans="1:14">
      <c r="A18" s="3">
        <v>872</v>
      </c>
      <c r="C18" s="13" t="s">
        <v>19</v>
      </c>
      <c r="E18" s="28" t="str">
        <f>CONCATENATE(M18," ",N18)</f>
        <v>28 de septiembre</v>
      </c>
      <c r="F18" s="29">
        <f ca="1">IF($F$13&gt;$F$15,($F$13-$F$15)/2,0)</f>
        <v>17097.2972095</v>
      </c>
      <c r="G18" s="13"/>
      <c r="K18" s="7"/>
      <c r="M18" s="30">
        <f>IF(E5=1,10,IF(E5=2,12,IF(E5=3,14,IF(E5=4,16,IF(E5=5,18,IF(E5=6,20,IF(E5=7,22,IF(E5=8,24,IF(E5=9,26,28)))))))))</f>
        <v>28</v>
      </c>
      <c r="N18" s="12" t="s">
        <v>20</v>
      </c>
    </row>
    <row r="19" spans="1:14" ht="13.8" thickBot="1">
      <c r="C19" s="23" t="s">
        <v>21</v>
      </c>
      <c r="D19" s="31"/>
      <c r="E19" s="31"/>
      <c r="F19" s="32">
        <f ca="1">SUM(F17:F18)</f>
        <v>34194.594419000001</v>
      </c>
      <c r="G19" s="13"/>
      <c r="I19" s="7"/>
      <c r="K19" s="7"/>
    </row>
    <row r="20" spans="1:14" ht="13.8" thickTop="1">
      <c r="C20" s="23"/>
      <c r="D20" s="31"/>
      <c r="E20" s="31"/>
      <c r="F20" s="33"/>
      <c r="G20" s="13"/>
      <c r="K20" s="7"/>
    </row>
    <row r="21" spans="1:14">
      <c r="C21" s="23" t="s">
        <v>22</v>
      </c>
      <c r="D21" s="31"/>
      <c r="E21" s="31"/>
      <c r="F21" s="33">
        <f ca="1">+F13-F19</f>
        <v>0</v>
      </c>
      <c r="G21" s="13"/>
      <c r="K21" s="7"/>
    </row>
    <row r="22" spans="1:14">
      <c r="C22" s="13"/>
      <c r="D22" s="34"/>
      <c r="E22" s="34"/>
      <c r="F22" s="33"/>
      <c r="G22" s="13"/>
      <c r="K22" s="7"/>
    </row>
    <row r="23" spans="1:14">
      <c r="C23" s="13"/>
      <c r="D23" s="34"/>
      <c r="E23" s="34"/>
      <c r="F23" s="33"/>
      <c r="G23" s="13"/>
      <c r="K23" s="7"/>
    </row>
    <row r="24" spans="1:14">
      <c r="C24" s="13"/>
      <c r="D24" s="34"/>
      <c r="E24" s="34"/>
      <c r="F24" s="33"/>
      <c r="G24" s="13"/>
      <c r="K24" s="7"/>
    </row>
    <row r="25" spans="1:14" ht="15.6">
      <c r="A25" s="1" t="s">
        <v>1</v>
      </c>
      <c r="B25" s="2"/>
      <c r="C25" s="13"/>
      <c r="D25" s="34"/>
      <c r="E25" s="34"/>
      <c r="F25" s="33"/>
      <c r="G25" s="13"/>
      <c r="K25" s="7"/>
    </row>
    <row r="26" spans="1:14" ht="15.6">
      <c r="A26" s="1"/>
      <c r="B26" s="2"/>
      <c r="C26" s="13"/>
      <c r="D26" s="34"/>
      <c r="E26" s="34"/>
      <c r="F26" s="33"/>
      <c r="G26" s="13"/>
      <c r="K26" s="7"/>
    </row>
    <row r="27" spans="1:14">
      <c r="A27" s="14" t="s">
        <v>6</v>
      </c>
      <c r="B27" s="15"/>
      <c r="C27" s="16" t="s">
        <v>7</v>
      </c>
      <c r="D27" s="35"/>
      <c r="E27" s="35"/>
      <c r="F27" s="16" t="s">
        <v>10</v>
      </c>
      <c r="K27" s="7"/>
    </row>
    <row r="28" spans="1:14">
      <c r="A28" s="14"/>
      <c r="B28" s="15"/>
      <c r="C28" s="16"/>
      <c r="D28" s="35"/>
      <c r="E28" s="35"/>
      <c r="F28" s="16"/>
      <c r="K28" s="7"/>
    </row>
    <row r="29" spans="1:14">
      <c r="A29" s="4">
        <v>698</v>
      </c>
      <c r="C29" s="36" t="s">
        <v>23</v>
      </c>
      <c r="D29" s="35"/>
      <c r="E29" s="35"/>
      <c r="F29" s="37">
        <v>916178.27999999968</v>
      </c>
      <c r="K29" s="7"/>
    </row>
    <row r="30" spans="1:14" ht="39.6">
      <c r="A30" s="4">
        <v>469</v>
      </c>
      <c r="B30" s="4" t="s">
        <v>24</v>
      </c>
      <c r="C30" s="38" t="s">
        <v>25</v>
      </c>
      <c r="D30" s="35"/>
      <c r="E30" s="35"/>
      <c r="F30" s="37">
        <v>0</v>
      </c>
      <c r="K30" s="7"/>
    </row>
    <row r="31" spans="1:14" ht="26.4">
      <c r="A31" s="4">
        <v>468</v>
      </c>
      <c r="B31" s="4" t="s">
        <v>26</v>
      </c>
      <c r="C31" s="38" t="s">
        <v>27</v>
      </c>
      <c r="D31" s="35"/>
      <c r="E31" s="35"/>
      <c r="F31" s="37">
        <v>0</v>
      </c>
      <c r="K31" s="7"/>
    </row>
    <row r="32" spans="1:14" ht="26.4">
      <c r="A32" s="4" t="s">
        <v>28</v>
      </c>
      <c r="B32" s="4" t="s">
        <v>24</v>
      </c>
      <c r="C32" s="38" t="s">
        <v>29</v>
      </c>
      <c r="D32" s="35"/>
      <c r="E32" s="35"/>
      <c r="F32" s="37">
        <v>0</v>
      </c>
      <c r="K32" s="7"/>
    </row>
    <row r="33" spans="1:11" ht="13.8" thickBot="1">
      <c r="A33" s="19"/>
      <c r="C33" s="39" t="s">
        <v>30</v>
      </c>
      <c r="D33" s="35"/>
      <c r="E33" s="35"/>
      <c r="F33" s="40">
        <f>SUM(F29:F32)</f>
        <v>916178.27999999968</v>
      </c>
      <c r="K33" s="7"/>
    </row>
    <row r="34" spans="1:11" ht="13.8" thickTop="1">
      <c r="A34" s="19"/>
      <c r="C34" s="39"/>
      <c r="D34" s="35"/>
      <c r="E34" s="35"/>
      <c r="F34" s="41"/>
      <c r="K34" s="7"/>
    </row>
    <row r="35" spans="1:11">
      <c r="A35" s="19"/>
      <c r="D35" s="35"/>
      <c r="E35" s="35"/>
      <c r="F35" s="41"/>
      <c r="K35" s="7"/>
    </row>
    <row r="36" spans="1:11">
      <c r="A36" s="19">
        <v>7999</v>
      </c>
      <c r="C36" s="42" t="s">
        <v>31</v>
      </c>
      <c r="D36" s="35"/>
      <c r="E36" s="43"/>
      <c r="F36" s="37">
        <v>3820942.0999999996</v>
      </c>
    </row>
    <row r="37" spans="1:11" s="36" customFormat="1">
      <c r="A37" s="4">
        <v>803</v>
      </c>
      <c r="B37" s="4" t="s">
        <v>24</v>
      </c>
      <c r="C37" s="38" t="s">
        <v>32</v>
      </c>
      <c r="D37" s="44"/>
      <c r="E37" s="45"/>
      <c r="F37" s="37">
        <v>14161.669499999984</v>
      </c>
    </row>
    <row r="38" spans="1:11" s="36" customFormat="1">
      <c r="A38" s="4">
        <v>806</v>
      </c>
      <c r="B38" s="4" t="s">
        <v>26</v>
      </c>
      <c r="C38" s="38" t="s">
        <v>33</v>
      </c>
      <c r="D38" s="44"/>
      <c r="E38" s="45"/>
      <c r="F38" s="37">
        <v>0</v>
      </c>
    </row>
    <row r="39" spans="1:11" s="36" customFormat="1">
      <c r="A39" s="4">
        <v>807</v>
      </c>
      <c r="B39" s="4" t="s">
        <v>26</v>
      </c>
      <c r="C39" s="38" t="s">
        <v>34</v>
      </c>
      <c r="D39" s="44"/>
      <c r="E39" s="45"/>
      <c r="F39" s="37">
        <v>0</v>
      </c>
    </row>
    <row r="40" spans="1:11" s="36" customFormat="1" ht="26.4">
      <c r="A40" s="4">
        <v>808</v>
      </c>
      <c r="B40" s="4" t="s">
        <v>26</v>
      </c>
      <c r="C40" s="46" t="s">
        <v>35</v>
      </c>
      <c r="D40" s="44"/>
      <c r="E40" s="45"/>
      <c r="F40" s="37">
        <v>-5000</v>
      </c>
    </row>
    <row r="41" spans="1:11" s="36" customFormat="1">
      <c r="A41" s="4">
        <v>809</v>
      </c>
      <c r="B41" s="4" t="s">
        <v>26</v>
      </c>
      <c r="C41" s="46" t="s">
        <v>36</v>
      </c>
      <c r="D41" s="44"/>
      <c r="E41" s="45"/>
      <c r="F41" s="37">
        <v>750</v>
      </c>
    </row>
    <row r="42" spans="1:11" s="36" customFormat="1" ht="26.4">
      <c r="A42" s="4">
        <v>813</v>
      </c>
      <c r="B42" s="4" t="s">
        <v>26</v>
      </c>
      <c r="C42" s="46" t="s">
        <v>37</v>
      </c>
      <c r="D42" s="44"/>
      <c r="E42" s="45"/>
      <c r="F42" s="37">
        <v>0</v>
      </c>
    </row>
    <row r="43" spans="1:11" s="36" customFormat="1">
      <c r="A43" s="4"/>
      <c r="B43" s="4" t="s">
        <v>26</v>
      </c>
      <c r="C43" s="46" t="s">
        <v>38</v>
      </c>
      <c r="D43" s="44"/>
      <c r="E43" s="47"/>
      <c r="F43" s="48">
        <v>0</v>
      </c>
      <c r="I43" s="35"/>
    </row>
    <row r="44" spans="1:11" ht="13.8" thickBot="1">
      <c r="A44" s="19"/>
      <c r="C44" s="39" t="s">
        <v>39</v>
      </c>
      <c r="D44" s="35"/>
      <c r="E44" s="49"/>
      <c r="F44" s="40">
        <f>SUM(F36:F43)</f>
        <v>3830853.7694999995</v>
      </c>
    </row>
    <row r="45" spans="1:11" ht="13.8" thickTop="1">
      <c r="A45" s="19"/>
      <c r="D45" s="35"/>
      <c r="E45" s="49"/>
      <c r="F45" s="49"/>
    </row>
    <row r="46" spans="1:11">
      <c r="A46" s="19"/>
      <c r="D46" s="35"/>
      <c r="E46" s="35"/>
      <c r="F46" s="35"/>
      <c r="K46" s="7"/>
    </row>
    <row r="47" spans="1:11">
      <c r="A47" s="19">
        <v>6999</v>
      </c>
      <c r="C47" s="3" t="s">
        <v>40</v>
      </c>
      <c r="D47" s="50"/>
      <c r="E47" s="50"/>
      <c r="F47" s="35">
        <f ca="1">+'[1]101 (2016)'!AI91</f>
        <v>3915353.2299999995</v>
      </c>
      <c r="K47" s="7"/>
    </row>
    <row r="48" spans="1:11">
      <c r="A48" s="19">
        <v>804</v>
      </c>
      <c r="B48" s="4" t="s">
        <v>26</v>
      </c>
      <c r="C48" s="42" t="s">
        <v>41</v>
      </c>
      <c r="D48" s="51"/>
      <c r="E48" s="43"/>
      <c r="F48" s="35">
        <f>-'[1]101 (2016)'!AI233</f>
        <v>0</v>
      </c>
      <c r="K48" s="7"/>
    </row>
    <row r="49" spans="1:11">
      <c r="A49" s="19">
        <v>805</v>
      </c>
      <c r="B49" s="4" t="s">
        <v>26</v>
      </c>
      <c r="C49" s="42" t="s">
        <v>42</v>
      </c>
      <c r="D49" s="51"/>
      <c r="E49" s="43"/>
      <c r="F49" s="52">
        <f>-'[1]101 (2016)'!AI234</f>
        <v>0</v>
      </c>
      <c r="K49" s="7"/>
    </row>
    <row r="50" spans="1:11">
      <c r="A50" s="19">
        <v>812</v>
      </c>
      <c r="B50" s="4" t="s">
        <v>26</v>
      </c>
      <c r="C50" s="42" t="s">
        <v>43</v>
      </c>
      <c r="D50" s="51"/>
      <c r="E50" s="49"/>
      <c r="F50" s="53">
        <f>-'[1]101 (2016)'!AI241</f>
        <v>0</v>
      </c>
      <c r="K50" s="7"/>
    </row>
    <row r="51" spans="1:11" ht="13.8" thickBot="1">
      <c r="C51" s="39" t="s">
        <v>44</v>
      </c>
      <c r="D51" s="50"/>
      <c r="E51" s="50"/>
      <c r="F51" s="40">
        <f ca="1">SUM(F47:F50)</f>
        <v>3915353.2299999995</v>
      </c>
    </row>
    <row r="52" spans="1:11" ht="13.8" thickTop="1">
      <c r="D52" s="50"/>
      <c r="E52" s="50"/>
      <c r="F52" s="35"/>
    </row>
    <row r="53" spans="1:11">
      <c r="D53" s="50"/>
      <c r="E53" s="50"/>
      <c r="F53" s="35"/>
    </row>
    <row r="54" spans="1:11">
      <c r="A54" s="4">
        <v>499</v>
      </c>
      <c r="C54" s="3" t="s">
        <v>45</v>
      </c>
      <c r="D54" s="50"/>
      <c r="E54" s="50"/>
      <c r="F54" s="44">
        <v>2269199.14</v>
      </c>
    </row>
    <row r="55" spans="1:11" ht="26.4">
      <c r="A55" s="4">
        <v>316</v>
      </c>
      <c r="B55" s="4" t="s">
        <v>24</v>
      </c>
      <c r="C55" s="38" t="s">
        <v>46</v>
      </c>
      <c r="D55" s="51"/>
      <c r="E55" s="49"/>
      <c r="F55" s="44">
        <v>29185.599999999999</v>
      </c>
    </row>
    <row r="56" spans="1:11" ht="26.4">
      <c r="A56" s="4">
        <v>429</v>
      </c>
      <c r="B56" s="4" t="s">
        <v>24</v>
      </c>
      <c r="C56" s="38" t="s">
        <v>47</v>
      </c>
      <c r="D56" s="51"/>
      <c r="E56" s="49"/>
      <c r="F56" s="44">
        <v>0</v>
      </c>
    </row>
    <row r="57" spans="1:11" ht="26.4">
      <c r="A57" s="4">
        <v>471</v>
      </c>
      <c r="B57" s="4" t="s">
        <v>24</v>
      </c>
      <c r="C57" s="38" t="s">
        <v>48</v>
      </c>
      <c r="D57" s="51"/>
      <c r="E57" s="49"/>
      <c r="F57" s="44">
        <v>0</v>
      </c>
    </row>
    <row r="58" spans="1:11" ht="26.4">
      <c r="A58" s="4">
        <v>473</v>
      </c>
      <c r="B58" s="4" t="s">
        <v>24</v>
      </c>
      <c r="C58" s="38" t="s">
        <v>49</v>
      </c>
      <c r="D58" s="51"/>
      <c r="E58" s="49"/>
      <c r="F58" s="44">
        <v>0</v>
      </c>
    </row>
    <row r="59" spans="1:11" ht="39.6">
      <c r="A59" s="4">
        <v>469</v>
      </c>
      <c r="B59" s="4" t="s">
        <v>24</v>
      </c>
      <c r="C59" s="38" t="s">
        <v>50</v>
      </c>
      <c r="D59" s="51"/>
      <c r="E59" s="49"/>
      <c r="F59" s="44">
        <v>0</v>
      </c>
    </row>
    <row r="60" spans="1:11" ht="26.4">
      <c r="A60" s="4"/>
      <c r="C60" s="54" t="s">
        <v>51</v>
      </c>
      <c r="D60" s="51"/>
      <c r="E60" s="55"/>
      <c r="F60" s="44"/>
    </row>
    <row r="61" spans="1:11">
      <c r="A61" s="4">
        <v>315</v>
      </c>
      <c r="B61" s="4" t="s">
        <v>26</v>
      </c>
      <c r="C61" s="38" t="s">
        <v>52</v>
      </c>
      <c r="D61" s="51"/>
      <c r="E61" s="55"/>
      <c r="F61" s="44">
        <v>0</v>
      </c>
    </row>
    <row r="62" spans="1:11">
      <c r="A62" s="4">
        <v>324</v>
      </c>
      <c r="B62" s="4" t="s">
        <v>26</v>
      </c>
      <c r="C62" s="38" t="s">
        <v>53</v>
      </c>
      <c r="D62" s="51"/>
      <c r="E62" s="55"/>
      <c r="F62" s="44">
        <v>0</v>
      </c>
    </row>
    <row r="63" spans="1:11" ht="26.4">
      <c r="A63" s="4"/>
      <c r="C63" s="54" t="s">
        <v>54</v>
      </c>
      <c r="D63" s="51"/>
      <c r="E63" s="55"/>
      <c r="F63" s="44"/>
    </row>
    <row r="64" spans="1:11">
      <c r="A64" s="4">
        <v>420</v>
      </c>
      <c r="B64" s="4" t="s">
        <v>26</v>
      </c>
      <c r="C64" s="38" t="s">
        <v>55</v>
      </c>
      <c r="D64" s="51"/>
      <c r="E64" s="55"/>
      <c r="F64" s="44">
        <v>0</v>
      </c>
    </row>
    <row r="65" spans="1:6">
      <c r="A65" s="4">
        <v>421</v>
      </c>
      <c r="B65" s="4" t="s">
        <v>26</v>
      </c>
      <c r="C65" s="38" t="s">
        <v>56</v>
      </c>
      <c r="D65" s="51"/>
      <c r="E65" s="55"/>
      <c r="F65" s="44">
        <v>0</v>
      </c>
    </row>
    <row r="66" spans="1:6">
      <c r="A66" s="4">
        <v>427</v>
      </c>
      <c r="B66" s="4" t="s">
        <v>26</v>
      </c>
      <c r="C66" s="38" t="s">
        <v>57</v>
      </c>
      <c r="D66" s="51"/>
      <c r="E66" s="55"/>
      <c r="F66" s="44">
        <v>0</v>
      </c>
    </row>
    <row r="67" spans="1:6">
      <c r="A67" s="4">
        <v>428</v>
      </c>
      <c r="B67" s="4" t="s">
        <v>26</v>
      </c>
      <c r="C67" s="38" t="s">
        <v>58</v>
      </c>
      <c r="D67" s="51"/>
      <c r="E67" s="55"/>
      <c r="F67" s="44">
        <v>0</v>
      </c>
    </row>
    <row r="68" spans="1:6" ht="26.4">
      <c r="A68" s="4"/>
      <c r="C68" s="54" t="s">
        <v>59</v>
      </c>
      <c r="D68" s="51"/>
      <c r="E68" s="55"/>
      <c r="F68" s="45"/>
    </row>
    <row r="69" spans="1:6">
      <c r="A69" s="4">
        <v>329</v>
      </c>
      <c r="B69" s="4" t="s">
        <v>26</v>
      </c>
      <c r="C69" s="38" t="s">
        <v>60</v>
      </c>
      <c r="D69" s="51"/>
      <c r="E69" s="55"/>
      <c r="F69" s="44">
        <v>0</v>
      </c>
    </row>
    <row r="70" spans="1:6">
      <c r="A70" s="4">
        <v>433</v>
      </c>
      <c r="B70" s="4" t="s">
        <v>26</v>
      </c>
      <c r="C70" s="38" t="s">
        <v>61</v>
      </c>
      <c r="D70" s="51"/>
      <c r="E70" s="55"/>
      <c r="F70" s="44">
        <v>0</v>
      </c>
    </row>
    <row r="71" spans="1:6" ht="26.4">
      <c r="A71" s="4">
        <v>330</v>
      </c>
      <c r="B71" s="4" t="s">
        <v>26</v>
      </c>
      <c r="C71" s="38" t="s">
        <v>62</v>
      </c>
      <c r="D71" s="51"/>
      <c r="E71" s="55"/>
      <c r="F71" s="44">
        <v>0</v>
      </c>
    </row>
    <row r="72" spans="1:6" ht="26.4">
      <c r="A72" s="4">
        <v>470</v>
      </c>
      <c r="B72" s="4" t="s">
        <v>26</v>
      </c>
      <c r="C72" s="38" t="s">
        <v>63</v>
      </c>
      <c r="D72" s="51"/>
      <c r="E72" s="55"/>
      <c r="F72" s="44">
        <v>0</v>
      </c>
    </row>
    <row r="73" spans="1:6" ht="26.4">
      <c r="A73" s="4">
        <v>472</v>
      </c>
      <c r="B73" s="4" t="s">
        <v>26</v>
      </c>
      <c r="C73" s="38" t="s">
        <v>64</v>
      </c>
      <c r="D73" s="51"/>
      <c r="E73" s="55"/>
      <c r="F73" s="44">
        <v>0</v>
      </c>
    </row>
    <row r="74" spans="1:6" ht="26.4">
      <c r="A74" s="4">
        <v>468</v>
      </c>
      <c r="B74" s="4" t="s">
        <v>26</v>
      </c>
      <c r="C74" s="38" t="s">
        <v>65</v>
      </c>
      <c r="D74" s="51"/>
      <c r="E74" s="55"/>
      <c r="F74" s="44">
        <v>0</v>
      </c>
    </row>
    <row r="75" spans="1:6">
      <c r="A75" s="4"/>
      <c r="C75" s="54" t="s">
        <v>66</v>
      </c>
      <c r="D75" s="51"/>
      <c r="E75" s="55"/>
      <c r="F75" s="45"/>
    </row>
    <row r="76" spans="1:6">
      <c r="A76" s="4">
        <v>331</v>
      </c>
      <c r="B76" s="4" t="s">
        <v>26</v>
      </c>
      <c r="C76" s="38" t="s">
        <v>67</v>
      </c>
      <c r="D76" s="51"/>
      <c r="E76" s="55"/>
      <c r="F76" s="44">
        <v>0</v>
      </c>
    </row>
    <row r="77" spans="1:6">
      <c r="A77" s="4">
        <v>332</v>
      </c>
      <c r="B77" s="4" t="s">
        <v>26</v>
      </c>
      <c r="C77" s="38" t="s">
        <v>68</v>
      </c>
      <c r="D77" s="51"/>
      <c r="E77" s="55"/>
      <c r="F77" s="44">
        <v>0</v>
      </c>
    </row>
    <row r="78" spans="1:6" ht="26.4">
      <c r="A78" s="4">
        <v>333</v>
      </c>
      <c r="B78" s="4" t="s">
        <v>26</v>
      </c>
      <c r="C78" s="38" t="s">
        <v>69</v>
      </c>
      <c r="D78" s="51"/>
      <c r="E78" s="55"/>
      <c r="F78" s="44">
        <v>-38605.39</v>
      </c>
    </row>
    <row r="79" spans="1:6">
      <c r="A79" s="4">
        <v>334</v>
      </c>
      <c r="B79" s="4" t="s">
        <v>26</v>
      </c>
      <c r="C79" s="38" t="s">
        <v>70</v>
      </c>
      <c r="D79" s="51"/>
      <c r="E79" s="55"/>
      <c r="F79" s="44">
        <v>0</v>
      </c>
    </row>
    <row r="80" spans="1:6">
      <c r="A80" s="4">
        <v>434</v>
      </c>
      <c r="B80" s="4" t="s">
        <v>26</v>
      </c>
      <c r="C80" s="38" t="s">
        <v>71</v>
      </c>
      <c r="D80" s="51"/>
      <c r="E80" s="55"/>
      <c r="F80" s="44">
        <v>0</v>
      </c>
    </row>
    <row r="81" spans="1:6" ht="26.4">
      <c r="A81" s="4">
        <v>435</v>
      </c>
      <c r="B81" s="4" t="s">
        <v>26</v>
      </c>
      <c r="C81" s="38" t="s">
        <v>72</v>
      </c>
      <c r="D81" s="51"/>
      <c r="E81" s="55"/>
      <c r="F81" s="44">
        <v>0</v>
      </c>
    </row>
    <row r="82" spans="1:6" ht="26.4">
      <c r="A82" s="4">
        <v>436</v>
      </c>
      <c r="B82" s="4" t="s">
        <v>26</v>
      </c>
      <c r="C82" s="38" t="s">
        <v>73</v>
      </c>
      <c r="D82" s="51"/>
      <c r="E82" s="55"/>
      <c r="F82" s="44">
        <v>0</v>
      </c>
    </row>
    <row r="83" spans="1:6" ht="26.4">
      <c r="A83" s="4">
        <v>437</v>
      </c>
      <c r="B83" s="4" t="s">
        <v>26</v>
      </c>
      <c r="C83" s="38" t="s">
        <v>74</v>
      </c>
      <c r="D83" s="51"/>
      <c r="E83" s="55"/>
      <c r="F83" s="44">
        <v>0</v>
      </c>
    </row>
    <row r="84" spans="1:6">
      <c r="A84" s="4">
        <v>438</v>
      </c>
      <c r="B84" s="4" t="s">
        <v>26</v>
      </c>
      <c r="C84" s="38" t="s">
        <v>75</v>
      </c>
      <c r="D84" s="51"/>
      <c r="E84" s="55"/>
      <c r="F84" s="44">
        <v>0</v>
      </c>
    </row>
    <row r="85" spans="1:6" ht="13.8" thickBot="1">
      <c r="C85" s="39" t="s">
        <v>76</v>
      </c>
      <c r="D85" s="50"/>
      <c r="E85" s="50"/>
      <c r="F85" s="40">
        <f>SUM(F54:F84)</f>
        <v>2259779.35</v>
      </c>
    </row>
    <row r="86" spans="1:6" ht="13.8" thickTop="1">
      <c r="F86" s="50"/>
    </row>
  </sheetData>
  <dataValidations count="2">
    <dataValidation type="textLength" allowBlank="1" showInputMessage="1" showErrorMessage="1" sqref="E4">
      <formula1>13</formula1>
      <formula2>13</formula2>
    </dataValidation>
    <dataValidation type="whole" allowBlank="1" showInputMessage="1" showErrorMessage="1" sqref="E5">
      <formula1>0</formula1>
      <formula2>9</formula2>
    </dataValidation>
  </dataValidations>
  <hyperlinks>
    <hyperlink ref="H3" location="Indice!F15" display="Ir a indice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Portada</vt:lpstr>
      <vt:lpstr>Anticipo Minimo</vt:lpstr>
    </vt:vector>
  </TitlesOfParts>
  <Company>NEEC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Idrobo Dávalos</dc:creator>
  <cp:lastModifiedBy>USUARIO</cp:lastModifiedBy>
  <cp:lastPrinted>2013-01-04T14:23:36Z</cp:lastPrinted>
  <dcterms:created xsi:type="dcterms:W3CDTF">2005-01-27T21:09:34Z</dcterms:created>
  <dcterms:modified xsi:type="dcterms:W3CDTF">2017-01-16T21:23:05Z</dcterms:modified>
</cp:coreProperties>
</file>